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lso\Documents\Winter 2020 Referee Payroll\"/>
    </mc:Choice>
  </mc:AlternateContent>
  <xr:revisionPtr revIDLastSave="0" documentId="13_ncr:1_{99C58939-B817-4306-81DA-76629EC6D0EB}" xr6:coauthVersionLast="45" xr6:coauthVersionMax="45" xr10:uidLastSave="{00000000-0000-0000-0000-000000000000}"/>
  <bookViews>
    <workbookView xWindow="-108" yWindow="-108" windowWidth="23256" windowHeight="12576" tabRatio="787" activeTab="2" xr2:uid="{00000000-000D-0000-FFFF-FFFF00000000}"/>
  </bookViews>
  <sheets>
    <sheet name="Game Reports" sheetId="1" r:id="rId1"/>
    <sheet name="Summary by game" sheetId="2" r:id="rId2"/>
    <sheet name="1 5 20 payroll" sheetId="5" r:id="rId3"/>
    <sheet name="Inactive" sheetId="6" r:id="rId4"/>
  </sheets>
  <definedNames>
    <definedName name="_xlnm._FilterDatabase" localSheetId="2" hidden="1">'1 5 20 payroll'!$A$1:$AI$86</definedName>
    <definedName name="_xlnm._FilterDatabase" localSheetId="0" hidden="1">'Game Reports'!$B$1:$F$2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18" i="6" l="1"/>
  <c r="O218" i="6"/>
  <c r="X218" i="6"/>
  <c r="J219" i="6"/>
  <c r="Z219" i="6" s="1"/>
  <c r="O219" i="6"/>
  <c r="X219" i="6"/>
  <c r="J220" i="6"/>
  <c r="O220" i="6"/>
  <c r="Z220" i="6" s="1"/>
  <c r="X220" i="6"/>
  <c r="J214" i="6"/>
  <c r="O214" i="6"/>
  <c r="X214" i="6"/>
  <c r="J215" i="6"/>
  <c r="O215" i="6"/>
  <c r="X215" i="6"/>
  <c r="J216" i="6"/>
  <c r="Z216" i="6" s="1"/>
  <c r="O216" i="6"/>
  <c r="X216" i="6"/>
  <c r="J217" i="6"/>
  <c r="Z217" i="6" s="1"/>
  <c r="O217" i="6"/>
  <c r="X217" i="6"/>
  <c r="J212" i="6"/>
  <c r="O212" i="6"/>
  <c r="X212" i="6"/>
  <c r="J213" i="6"/>
  <c r="Z213" i="6" s="1"/>
  <c r="O213" i="6"/>
  <c r="X213" i="6"/>
  <c r="J211" i="6"/>
  <c r="O211" i="6"/>
  <c r="X211" i="6"/>
  <c r="J210" i="6"/>
  <c r="Z210" i="6" s="1"/>
  <c r="O210" i="6"/>
  <c r="X210" i="6"/>
  <c r="J209" i="6"/>
  <c r="Z209" i="6" s="1"/>
  <c r="O209" i="6"/>
  <c r="X209" i="6"/>
  <c r="J208" i="6"/>
  <c r="O208" i="6"/>
  <c r="X208" i="6"/>
  <c r="J207" i="6"/>
  <c r="Z207" i="6" s="1"/>
  <c r="O207" i="6"/>
  <c r="X207" i="6"/>
  <c r="J206" i="6"/>
  <c r="O206" i="6"/>
  <c r="X206" i="6"/>
  <c r="J203" i="6"/>
  <c r="O203" i="6"/>
  <c r="X203" i="6"/>
  <c r="J204" i="6"/>
  <c r="O204" i="6"/>
  <c r="X204" i="6"/>
  <c r="J205" i="6"/>
  <c r="O205" i="6"/>
  <c r="X205" i="6"/>
  <c r="J202" i="6"/>
  <c r="O202" i="6"/>
  <c r="X202" i="6"/>
  <c r="J201" i="6"/>
  <c r="O201" i="6"/>
  <c r="X201" i="6"/>
  <c r="X7" i="5"/>
  <c r="O7" i="5"/>
  <c r="J7" i="5"/>
  <c r="X10" i="5"/>
  <c r="O10" i="5"/>
  <c r="J10" i="5"/>
  <c r="Z206" i="6" l="1"/>
  <c r="Z211" i="6"/>
  <c r="Z215" i="6"/>
  <c r="Z204" i="6"/>
  <c r="Z214" i="6"/>
  <c r="Z205" i="6"/>
  <c r="Z208" i="6"/>
  <c r="Z212" i="6"/>
  <c r="Z218" i="6"/>
  <c r="Z10" i="5"/>
  <c r="Z7" i="5"/>
  <c r="Z201" i="6"/>
  <c r="Z203" i="6"/>
  <c r="Z202" i="6"/>
  <c r="V144" i="5"/>
  <c r="J6" i="5" l="1"/>
  <c r="J8" i="5"/>
  <c r="J9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X6" i="5"/>
  <c r="X8" i="5"/>
  <c r="X9" i="5"/>
  <c r="X11" i="5"/>
  <c r="X12" i="5"/>
  <c r="X13" i="5"/>
  <c r="X14" i="5"/>
  <c r="X15" i="5"/>
  <c r="X16" i="5"/>
  <c r="X17" i="5"/>
  <c r="X18" i="5"/>
  <c r="X19" i="5"/>
  <c r="X20" i="5"/>
  <c r="X21" i="5"/>
  <c r="X22" i="5"/>
  <c r="X23" i="5"/>
  <c r="X24" i="5"/>
  <c r="X25" i="5"/>
  <c r="X26" i="5"/>
  <c r="X27" i="5"/>
  <c r="X28" i="5"/>
  <c r="X29" i="5"/>
  <c r="X30" i="5"/>
  <c r="X31" i="5"/>
  <c r="X32" i="5"/>
  <c r="X33" i="5"/>
  <c r="X34" i="5"/>
  <c r="X35" i="5"/>
  <c r="X36" i="5"/>
  <c r="X37" i="5"/>
  <c r="X38" i="5"/>
  <c r="X39" i="5"/>
  <c r="X40" i="5"/>
  <c r="X41" i="5"/>
  <c r="X42" i="5"/>
  <c r="X43" i="5"/>
  <c r="X44" i="5"/>
  <c r="X45" i="5"/>
  <c r="X46" i="5"/>
  <c r="X47" i="5"/>
  <c r="X48" i="5"/>
  <c r="X49" i="5"/>
  <c r="X50" i="5"/>
  <c r="X51" i="5"/>
  <c r="X52" i="5"/>
  <c r="X53" i="5"/>
  <c r="X54" i="5"/>
  <c r="X55" i="5"/>
  <c r="X56" i="5"/>
  <c r="X57" i="5"/>
  <c r="X58" i="5"/>
  <c r="X59" i="5"/>
  <c r="X60" i="5"/>
  <c r="X61" i="5"/>
  <c r="X62" i="5"/>
  <c r="X63" i="5"/>
  <c r="X64" i="5"/>
  <c r="X65" i="5"/>
  <c r="X66" i="5"/>
  <c r="X67" i="5"/>
  <c r="X68" i="5"/>
  <c r="X69" i="5"/>
  <c r="X70" i="5"/>
  <c r="X71" i="5"/>
  <c r="X72" i="5"/>
  <c r="X73" i="5"/>
  <c r="X74" i="5"/>
  <c r="X75" i="5"/>
  <c r="X76" i="5"/>
  <c r="X77" i="5"/>
  <c r="X78" i="5"/>
  <c r="X79" i="5"/>
  <c r="X80" i="5"/>
  <c r="X81" i="5"/>
  <c r="X82" i="5"/>
  <c r="X83" i="5"/>
  <c r="X84" i="5"/>
  <c r="X85" i="5"/>
  <c r="X86" i="5"/>
  <c r="X87" i="5"/>
  <c r="X88" i="5"/>
  <c r="X89" i="5"/>
  <c r="X90" i="5"/>
  <c r="X91" i="5"/>
  <c r="O69" i="5"/>
  <c r="O11" i="5"/>
  <c r="Z69" i="5" l="1"/>
  <c r="Z11" i="5"/>
  <c r="O66" i="5"/>
  <c r="Z66" i="5" s="1"/>
  <c r="AE92" i="5" l="1"/>
  <c r="AE94" i="5" s="1"/>
  <c r="O76" i="5" l="1"/>
  <c r="Z76" i="5" s="1"/>
  <c r="O90" i="5"/>
  <c r="Z90" i="5" s="1"/>
  <c r="O91" i="5"/>
  <c r="Z91" i="5" s="1"/>
  <c r="J198" i="6" l="1"/>
  <c r="O198" i="6"/>
  <c r="X198" i="6"/>
  <c r="J199" i="6"/>
  <c r="O199" i="6"/>
  <c r="X199" i="6"/>
  <c r="J200" i="6"/>
  <c r="O200" i="6"/>
  <c r="X200" i="6"/>
  <c r="J195" i="6"/>
  <c r="O195" i="6"/>
  <c r="X195" i="6"/>
  <c r="J196" i="6"/>
  <c r="O196" i="6"/>
  <c r="X196" i="6"/>
  <c r="J197" i="6"/>
  <c r="Z197" i="6" s="1"/>
  <c r="O197" i="6"/>
  <c r="X197" i="6"/>
  <c r="AD192" i="6"/>
  <c r="J193" i="6"/>
  <c r="O193" i="6"/>
  <c r="X193" i="6"/>
  <c r="J194" i="6"/>
  <c r="O194" i="6"/>
  <c r="X194" i="6"/>
  <c r="J185" i="6"/>
  <c r="O185" i="6"/>
  <c r="X185" i="6"/>
  <c r="J186" i="6"/>
  <c r="O186" i="6"/>
  <c r="X186" i="6"/>
  <c r="J187" i="6"/>
  <c r="O187" i="6"/>
  <c r="X187" i="6"/>
  <c r="J188" i="6"/>
  <c r="O188" i="6"/>
  <c r="X188" i="6"/>
  <c r="J189" i="6"/>
  <c r="O189" i="6"/>
  <c r="X189" i="6"/>
  <c r="J190" i="6"/>
  <c r="O190" i="6"/>
  <c r="X190" i="6"/>
  <c r="J191" i="6"/>
  <c r="O191" i="6"/>
  <c r="X191" i="6"/>
  <c r="J182" i="6"/>
  <c r="O182" i="6"/>
  <c r="X182" i="6"/>
  <c r="J183" i="6"/>
  <c r="O183" i="6"/>
  <c r="X183" i="6"/>
  <c r="J184" i="6"/>
  <c r="O184" i="6"/>
  <c r="X184" i="6"/>
  <c r="J179" i="6"/>
  <c r="O179" i="6"/>
  <c r="X179" i="6"/>
  <c r="J180" i="6"/>
  <c r="O180" i="6"/>
  <c r="X180" i="6"/>
  <c r="J181" i="6"/>
  <c r="O181" i="6"/>
  <c r="X181" i="6"/>
  <c r="J177" i="6"/>
  <c r="O177" i="6"/>
  <c r="X177" i="6"/>
  <c r="J178" i="6"/>
  <c r="O178" i="6"/>
  <c r="X178" i="6"/>
  <c r="J176" i="6"/>
  <c r="O176" i="6"/>
  <c r="X176" i="6"/>
  <c r="J175" i="6"/>
  <c r="O175" i="6"/>
  <c r="X175" i="6"/>
  <c r="J171" i="6"/>
  <c r="O171" i="6"/>
  <c r="X171" i="6"/>
  <c r="J172" i="6"/>
  <c r="O172" i="6"/>
  <c r="X172" i="6"/>
  <c r="J173" i="6"/>
  <c r="O173" i="6"/>
  <c r="X173" i="6"/>
  <c r="J174" i="6"/>
  <c r="O174" i="6"/>
  <c r="X174" i="6"/>
  <c r="J170" i="6"/>
  <c r="O170" i="6"/>
  <c r="X170" i="6"/>
  <c r="J169" i="6"/>
  <c r="O169" i="6"/>
  <c r="X169" i="6"/>
  <c r="J167" i="6"/>
  <c r="O167" i="6"/>
  <c r="X167" i="6"/>
  <c r="J168" i="6"/>
  <c r="O168" i="6"/>
  <c r="X168" i="6"/>
  <c r="J165" i="6"/>
  <c r="O165" i="6"/>
  <c r="X165" i="6"/>
  <c r="J166" i="6"/>
  <c r="O166" i="6"/>
  <c r="X166" i="6"/>
  <c r="J164" i="6"/>
  <c r="O164" i="6"/>
  <c r="X164" i="6"/>
  <c r="J163" i="6"/>
  <c r="O163" i="6"/>
  <c r="X163" i="6"/>
  <c r="J161" i="6"/>
  <c r="O161" i="6"/>
  <c r="X161" i="6"/>
  <c r="J162" i="6"/>
  <c r="O162" i="6"/>
  <c r="X162" i="6"/>
  <c r="J158" i="6"/>
  <c r="O158" i="6"/>
  <c r="X158" i="6"/>
  <c r="J159" i="6"/>
  <c r="O159" i="6"/>
  <c r="X159" i="6"/>
  <c r="J160" i="6"/>
  <c r="O160" i="6"/>
  <c r="X160" i="6"/>
  <c r="J157" i="6"/>
  <c r="O157" i="6"/>
  <c r="X157" i="6"/>
  <c r="J156" i="6"/>
  <c r="O156" i="6"/>
  <c r="X156" i="6"/>
  <c r="J151" i="6"/>
  <c r="O151" i="6"/>
  <c r="X151" i="6"/>
  <c r="J152" i="6"/>
  <c r="Z152" i="6" s="1"/>
  <c r="O152" i="6"/>
  <c r="X152" i="6"/>
  <c r="J153" i="6"/>
  <c r="O153" i="6"/>
  <c r="X153" i="6"/>
  <c r="J154" i="6"/>
  <c r="O154" i="6"/>
  <c r="AD154" i="6" s="1"/>
  <c r="X154" i="6"/>
  <c r="J155" i="6"/>
  <c r="O155" i="6"/>
  <c r="X155" i="6"/>
  <c r="J150" i="6"/>
  <c r="O150" i="6"/>
  <c r="X150" i="6"/>
  <c r="Z190" i="6" l="1"/>
  <c r="AD158" i="6"/>
  <c r="Z184" i="6"/>
  <c r="AD157" i="6"/>
  <c r="Z154" i="6"/>
  <c r="AD174" i="6"/>
  <c r="AD160" i="6"/>
  <c r="Z162" i="6"/>
  <c r="AD173" i="6"/>
  <c r="Z173" i="6"/>
  <c r="AD197" i="6"/>
  <c r="Z167" i="6"/>
  <c r="AD152" i="6"/>
  <c r="Z151" i="6"/>
  <c r="AD171" i="6"/>
  <c r="Z200" i="6"/>
  <c r="Z199" i="6"/>
  <c r="AD196" i="6"/>
  <c r="Z180" i="6"/>
  <c r="Z168" i="6"/>
  <c r="AD151" i="6"/>
  <c r="Z161" i="6"/>
  <c r="AD166" i="6"/>
  <c r="Z170" i="6"/>
  <c r="Z175" i="6"/>
  <c r="AD177" i="6"/>
  <c r="AD185" i="6"/>
  <c r="Z179" i="6"/>
  <c r="Z198" i="6"/>
  <c r="Z157" i="6"/>
  <c r="Z159" i="6"/>
  <c r="AD161" i="6"/>
  <c r="AD164" i="6"/>
  <c r="Z165" i="6"/>
  <c r="Z177" i="6"/>
  <c r="Z191" i="6"/>
  <c r="AD199" i="6"/>
  <c r="Z153" i="6"/>
  <c r="Z164" i="6"/>
  <c r="Z172" i="6"/>
  <c r="Z193" i="6"/>
  <c r="Z155" i="6"/>
  <c r="Z169" i="6"/>
  <c r="Z174" i="6"/>
  <c r="Z176" i="6"/>
  <c r="Z181" i="6"/>
  <c r="Z183" i="6"/>
  <c r="AD190" i="6"/>
  <c r="AD170" i="6"/>
  <c r="Z166" i="6"/>
  <c r="AD168" i="6"/>
  <c r="Z171" i="6"/>
  <c r="AD180" i="6"/>
  <c r="Z187" i="6"/>
  <c r="Z158" i="6"/>
  <c r="Z160" i="6"/>
  <c r="Z178" i="6"/>
  <c r="Z156" i="6"/>
  <c r="Z163" i="6"/>
  <c r="AD184" i="6"/>
  <c r="AD189" i="6"/>
  <c r="Z194" i="6"/>
  <c r="Z186" i="6"/>
  <c r="AD193" i="6"/>
  <c r="Z195" i="6"/>
  <c r="AD200" i="6"/>
  <c r="Z188" i="6"/>
  <c r="Z182" i="6"/>
  <c r="Z189" i="6"/>
  <c r="Z185" i="6"/>
  <c r="AD183" i="6"/>
  <c r="AD194" i="6"/>
  <c r="Z196" i="6"/>
  <c r="AD191" i="6"/>
  <c r="AD198" i="6"/>
  <c r="AD195" i="6"/>
  <c r="AD187" i="6"/>
  <c r="AD188" i="6"/>
  <c r="AD186" i="6"/>
  <c r="AD182" i="6"/>
  <c r="AD181" i="6"/>
  <c r="AD179" i="6"/>
  <c r="AD178" i="6"/>
  <c r="AD176" i="6"/>
  <c r="AD175" i="6"/>
  <c r="AD172" i="6"/>
  <c r="AD169" i="6"/>
  <c r="AD167" i="6"/>
  <c r="AD165" i="6"/>
  <c r="AD163" i="6"/>
  <c r="AD162" i="6"/>
  <c r="AD159" i="6"/>
  <c r="AD156" i="6"/>
  <c r="Z150" i="6"/>
  <c r="AD155" i="6"/>
  <c r="AD153" i="6"/>
  <c r="AD150" i="6"/>
  <c r="O44" i="5"/>
  <c r="Z44" i="5" s="1"/>
  <c r="X5" i="5"/>
  <c r="X92" i="5" l="1"/>
  <c r="O85" i="5"/>
  <c r="Z85" i="5" s="1"/>
  <c r="O86" i="5"/>
  <c r="Z86" i="5" s="1"/>
  <c r="O87" i="5"/>
  <c r="Z87" i="5" s="1"/>
  <c r="O88" i="5"/>
  <c r="Z88" i="5" s="1"/>
  <c r="O89" i="5"/>
  <c r="Z89" i="5" s="1"/>
  <c r="N62" i="2" l="1"/>
  <c r="M62" i="2"/>
  <c r="O62" i="2"/>
  <c r="L62" i="2"/>
  <c r="K62" i="2"/>
  <c r="O47" i="5" l="1"/>
  <c r="Z47" i="5" s="1"/>
  <c r="J149" i="6" l="1"/>
  <c r="O149" i="6"/>
  <c r="W149" i="6"/>
  <c r="J148" i="6"/>
  <c r="O148" i="6"/>
  <c r="W148" i="6"/>
  <c r="J147" i="6"/>
  <c r="O147" i="6"/>
  <c r="W147" i="6"/>
  <c r="J146" i="6"/>
  <c r="O146" i="6"/>
  <c r="W146" i="6"/>
  <c r="J145" i="6"/>
  <c r="O145" i="6"/>
  <c r="W145" i="6"/>
  <c r="Y145" i="6"/>
  <c r="J144" i="6"/>
  <c r="O144" i="6"/>
  <c r="W144" i="6"/>
  <c r="J143" i="6"/>
  <c r="O143" i="6"/>
  <c r="W143" i="6"/>
  <c r="Y143" i="6" s="1"/>
  <c r="J142" i="6"/>
  <c r="O142" i="6"/>
  <c r="W142" i="6"/>
  <c r="J140" i="6"/>
  <c r="O140" i="6"/>
  <c r="W140" i="6"/>
  <c r="J139" i="6"/>
  <c r="O139" i="6"/>
  <c r="W139" i="6"/>
  <c r="Y148" i="6" l="1"/>
  <c r="Y146" i="6"/>
  <c r="Y144" i="6"/>
  <c r="Y147" i="6"/>
  <c r="Y149" i="6"/>
  <c r="Y140" i="6"/>
  <c r="Y142" i="6"/>
  <c r="Y139" i="6"/>
  <c r="O79" i="5" l="1"/>
  <c r="Z79" i="5" s="1"/>
  <c r="O6" i="5" l="1"/>
  <c r="Z6" i="5" s="1"/>
  <c r="O8" i="5"/>
  <c r="Z8" i="5" s="1"/>
  <c r="O9" i="5"/>
  <c r="Z9" i="5" s="1"/>
  <c r="O12" i="5"/>
  <c r="Z12" i="5" s="1"/>
  <c r="O13" i="5"/>
  <c r="Z13" i="5" s="1"/>
  <c r="O14" i="5"/>
  <c r="Z14" i="5" s="1"/>
  <c r="O15" i="5"/>
  <c r="Z15" i="5" s="1"/>
  <c r="O16" i="5"/>
  <c r="Z16" i="5" s="1"/>
  <c r="O17" i="5"/>
  <c r="Z17" i="5" s="1"/>
  <c r="O18" i="5"/>
  <c r="Z18" i="5" s="1"/>
  <c r="O19" i="5"/>
  <c r="Z19" i="5" s="1"/>
  <c r="O20" i="5"/>
  <c r="Z20" i="5" s="1"/>
  <c r="O21" i="5"/>
  <c r="Z21" i="5" s="1"/>
  <c r="O22" i="5"/>
  <c r="Z22" i="5" s="1"/>
  <c r="O23" i="5"/>
  <c r="Z23" i="5" s="1"/>
  <c r="O24" i="5"/>
  <c r="Z24" i="5" s="1"/>
  <c r="O25" i="5"/>
  <c r="Z25" i="5" s="1"/>
  <c r="O26" i="5"/>
  <c r="Z26" i="5" s="1"/>
  <c r="O27" i="5"/>
  <c r="Z27" i="5" s="1"/>
  <c r="O28" i="5"/>
  <c r="Z28" i="5" s="1"/>
  <c r="O29" i="5"/>
  <c r="Z29" i="5" s="1"/>
  <c r="O30" i="5"/>
  <c r="Z30" i="5" s="1"/>
  <c r="O31" i="5"/>
  <c r="Z31" i="5" s="1"/>
  <c r="O32" i="5"/>
  <c r="Z32" i="5" s="1"/>
  <c r="O33" i="5"/>
  <c r="Z33" i="5" s="1"/>
  <c r="O34" i="5"/>
  <c r="Z34" i="5" s="1"/>
  <c r="O35" i="5"/>
  <c r="Z35" i="5" s="1"/>
  <c r="O36" i="5"/>
  <c r="Z36" i="5" s="1"/>
  <c r="O37" i="5"/>
  <c r="Z37" i="5" s="1"/>
  <c r="O38" i="5"/>
  <c r="Z38" i="5" s="1"/>
  <c r="O39" i="5"/>
  <c r="Z39" i="5" s="1"/>
  <c r="O40" i="5"/>
  <c r="Z40" i="5" s="1"/>
  <c r="O41" i="5"/>
  <c r="Z41" i="5" s="1"/>
  <c r="O42" i="5"/>
  <c r="Z42" i="5" s="1"/>
  <c r="O43" i="5"/>
  <c r="Z43" i="5" s="1"/>
  <c r="O45" i="5"/>
  <c r="Z45" i="5" s="1"/>
  <c r="O46" i="5"/>
  <c r="Z46" i="5" s="1"/>
  <c r="O48" i="5"/>
  <c r="Z48" i="5" s="1"/>
  <c r="O49" i="5"/>
  <c r="Z49" i="5" s="1"/>
  <c r="O50" i="5"/>
  <c r="Z50" i="5" s="1"/>
  <c r="O51" i="5"/>
  <c r="Z51" i="5" s="1"/>
  <c r="O52" i="5"/>
  <c r="Z52" i="5" s="1"/>
  <c r="O53" i="5"/>
  <c r="Z53" i="5" s="1"/>
  <c r="O54" i="5"/>
  <c r="Z54" i="5" s="1"/>
  <c r="O55" i="5"/>
  <c r="Z55" i="5" s="1"/>
  <c r="O56" i="5"/>
  <c r="Z56" i="5" s="1"/>
  <c r="O57" i="5"/>
  <c r="Z57" i="5" s="1"/>
  <c r="O58" i="5"/>
  <c r="Z58" i="5" s="1"/>
  <c r="O59" i="5"/>
  <c r="Z59" i="5" s="1"/>
  <c r="O60" i="5"/>
  <c r="Z60" i="5" s="1"/>
  <c r="O61" i="5"/>
  <c r="Z61" i="5" s="1"/>
  <c r="O62" i="5"/>
  <c r="Z62" i="5" s="1"/>
  <c r="O63" i="5"/>
  <c r="Z63" i="5" s="1"/>
  <c r="O64" i="5"/>
  <c r="Z64" i="5" s="1"/>
  <c r="O65" i="5"/>
  <c r="Z65" i="5" s="1"/>
  <c r="O67" i="5"/>
  <c r="Z67" i="5" s="1"/>
  <c r="O68" i="5"/>
  <c r="Z68" i="5" s="1"/>
  <c r="O70" i="5"/>
  <c r="Z70" i="5" s="1"/>
  <c r="O71" i="5"/>
  <c r="Z71" i="5" s="1"/>
  <c r="O72" i="5"/>
  <c r="Z72" i="5" s="1"/>
  <c r="O73" i="5"/>
  <c r="Z73" i="5" s="1"/>
  <c r="O74" i="5"/>
  <c r="Z74" i="5" s="1"/>
  <c r="O75" i="5"/>
  <c r="Z75" i="5" s="1"/>
  <c r="O77" i="5"/>
  <c r="Z77" i="5" s="1"/>
  <c r="O78" i="5"/>
  <c r="Z78" i="5" s="1"/>
  <c r="O80" i="5"/>
  <c r="Z80" i="5" s="1"/>
  <c r="O81" i="5"/>
  <c r="Z81" i="5" s="1"/>
  <c r="O82" i="5"/>
  <c r="Z82" i="5" s="1"/>
  <c r="O83" i="5"/>
  <c r="Z83" i="5" s="1"/>
  <c r="O84" i="5"/>
  <c r="Z84" i="5" s="1"/>
  <c r="AC13" i="5" l="1"/>
  <c r="J138" i="6"/>
  <c r="O138" i="6"/>
  <c r="W138" i="6"/>
  <c r="J137" i="6"/>
  <c r="O137" i="6"/>
  <c r="W137" i="6"/>
  <c r="J136" i="6"/>
  <c r="O136" i="6"/>
  <c r="W136" i="6"/>
  <c r="J135" i="6"/>
  <c r="O135" i="6"/>
  <c r="W135" i="6"/>
  <c r="Y135" i="6" s="1"/>
  <c r="J134" i="6"/>
  <c r="O134" i="6"/>
  <c r="W134" i="6"/>
  <c r="J133" i="6"/>
  <c r="O133" i="6"/>
  <c r="W133" i="6"/>
  <c r="W132" i="6"/>
  <c r="O132" i="6"/>
  <c r="J132" i="6"/>
  <c r="Y132" i="6" s="1"/>
  <c r="Y136" i="6" l="1"/>
  <c r="Y134" i="6"/>
  <c r="Y137" i="6"/>
  <c r="Y133" i="6"/>
  <c r="Y138" i="6"/>
  <c r="O65" i="2"/>
  <c r="Q61" i="2"/>
  <c r="P61" i="2"/>
  <c r="Q60" i="2"/>
  <c r="Q59" i="2"/>
  <c r="P59" i="2"/>
  <c r="Q58" i="2"/>
  <c r="P58" i="2"/>
  <c r="Q57" i="2"/>
  <c r="P57" i="2"/>
  <c r="Q56" i="2"/>
  <c r="P56" i="2"/>
  <c r="Q55" i="2"/>
  <c r="P55" i="2"/>
  <c r="Q54" i="2"/>
  <c r="P54" i="2"/>
  <c r="Q53" i="2"/>
  <c r="P53" i="2"/>
  <c r="Q52" i="2"/>
  <c r="P52" i="2"/>
  <c r="Q51" i="2"/>
  <c r="P51" i="2"/>
  <c r="Q50" i="2"/>
  <c r="P50" i="2"/>
  <c r="Q49" i="2"/>
  <c r="P49" i="2"/>
  <c r="Q48" i="2"/>
  <c r="P48" i="2"/>
  <c r="Q47" i="2"/>
  <c r="P47" i="2"/>
  <c r="Q46" i="2"/>
  <c r="P46" i="2"/>
  <c r="Q45" i="2"/>
  <c r="P45" i="2"/>
  <c r="Q44" i="2"/>
  <c r="P44" i="2"/>
  <c r="Q43" i="2"/>
  <c r="P43" i="2"/>
  <c r="Q42" i="2"/>
  <c r="P42" i="2"/>
  <c r="Q41" i="2"/>
  <c r="P41" i="2"/>
  <c r="Q40" i="2"/>
  <c r="P40" i="2"/>
  <c r="Q39" i="2"/>
  <c r="P39" i="2"/>
  <c r="Q38" i="2"/>
  <c r="P38" i="2"/>
  <c r="Q37" i="2"/>
  <c r="P37" i="2"/>
  <c r="Q36" i="2"/>
  <c r="P36" i="2"/>
  <c r="Q35" i="2"/>
  <c r="P35" i="2"/>
  <c r="Q34" i="2"/>
  <c r="P34" i="2"/>
  <c r="Q33" i="2"/>
  <c r="P33" i="2"/>
  <c r="Q32" i="2"/>
  <c r="P32" i="2"/>
  <c r="Q31" i="2"/>
  <c r="P31" i="2"/>
  <c r="Q30" i="2"/>
  <c r="P30" i="2"/>
  <c r="Q29" i="2"/>
  <c r="P29" i="2"/>
  <c r="Q28" i="2"/>
  <c r="P28" i="2"/>
  <c r="Q27" i="2"/>
  <c r="P27" i="2"/>
  <c r="Q26" i="2"/>
  <c r="P26" i="2"/>
  <c r="Q25" i="2"/>
  <c r="P25" i="2"/>
  <c r="Q24" i="2"/>
  <c r="P24" i="2"/>
  <c r="Q23" i="2"/>
  <c r="P23" i="2"/>
  <c r="Q22" i="2"/>
  <c r="P22" i="2"/>
  <c r="Q21" i="2"/>
  <c r="P21" i="2"/>
  <c r="Q20" i="2"/>
  <c r="P20" i="2"/>
  <c r="Q19" i="2"/>
  <c r="P19" i="2"/>
  <c r="Q18" i="2"/>
  <c r="P18" i="2"/>
  <c r="Q17" i="2"/>
  <c r="P17" i="2"/>
  <c r="Q16" i="2"/>
  <c r="P16" i="2"/>
  <c r="Q15" i="2"/>
  <c r="P15" i="2"/>
  <c r="Q14" i="2"/>
  <c r="P14" i="2"/>
  <c r="Q13" i="2"/>
  <c r="P13" i="2"/>
  <c r="Q12" i="2"/>
  <c r="P12" i="2"/>
  <c r="Q11" i="2"/>
  <c r="P11" i="2"/>
  <c r="Q10" i="2"/>
  <c r="P10" i="2"/>
  <c r="Q9" i="2"/>
  <c r="P9" i="2"/>
  <c r="Q8" i="2"/>
  <c r="P8" i="2"/>
  <c r="Q7" i="2"/>
  <c r="P7" i="2"/>
  <c r="Q6" i="2"/>
  <c r="P6" i="2"/>
  <c r="Q5" i="2"/>
  <c r="P5" i="2"/>
  <c r="Q4" i="2"/>
  <c r="P4" i="2"/>
  <c r="Q3" i="2"/>
  <c r="P3" i="2"/>
  <c r="Q2" i="2"/>
  <c r="P2" i="2"/>
  <c r="Q62" i="2" l="1"/>
  <c r="P62" i="2"/>
  <c r="N64" i="2"/>
  <c r="L64" i="2"/>
  <c r="O64" i="2" l="1"/>
  <c r="J131" i="6" l="1"/>
  <c r="O131" i="6"/>
  <c r="W131" i="6"/>
  <c r="J130" i="6"/>
  <c r="O130" i="6"/>
  <c r="W130" i="6"/>
  <c r="J129" i="6"/>
  <c r="O129" i="6"/>
  <c r="W129" i="6"/>
  <c r="J127" i="6"/>
  <c r="O127" i="6"/>
  <c r="W127" i="6"/>
  <c r="J128" i="6"/>
  <c r="O128" i="6"/>
  <c r="W128" i="6"/>
  <c r="J126" i="6"/>
  <c r="O126" i="6"/>
  <c r="W126" i="6"/>
  <c r="J125" i="6"/>
  <c r="O125" i="6"/>
  <c r="W125" i="6"/>
  <c r="J124" i="6"/>
  <c r="O124" i="6"/>
  <c r="W124" i="6"/>
  <c r="J123" i="6"/>
  <c r="O123" i="6"/>
  <c r="W123" i="6"/>
  <c r="J122" i="6"/>
  <c r="O122" i="6"/>
  <c r="W122" i="6"/>
  <c r="J120" i="6"/>
  <c r="O120" i="6"/>
  <c r="W120" i="6"/>
  <c r="J121" i="6"/>
  <c r="O121" i="6"/>
  <c r="W121" i="6"/>
  <c r="J119" i="6"/>
  <c r="O119" i="6"/>
  <c r="W119" i="6"/>
  <c r="J118" i="6"/>
  <c r="O118" i="6"/>
  <c r="W118" i="6"/>
  <c r="AC9" i="5" l="1"/>
  <c r="AC29" i="5"/>
  <c r="Y125" i="6"/>
  <c r="Y128" i="6"/>
  <c r="Y126" i="6"/>
  <c r="AD126" i="6" s="1"/>
  <c r="Y129" i="6"/>
  <c r="Y131" i="6"/>
  <c r="Y124" i="6"/>
  <c r="Y130" i="6"/>
  <c r="AD130" i="6" s="1"/>
  <c r="Y127" i="6"/>
  <c r="Y119" i="6"/>
  <c r="Y120" i="6"/>
  <c r="Y123" i="6"/>
  <c r="Y118" i="6"/>
  <c r="Y121" i="6"/>
  <c r="Y122" i="6"/>
  <c r="J116" i="6" l="1"/>
  <c r="O116" i="6"/>
  <c r="W116" i="6"/>
  <c r="J117" i="6"/>
  <c r="O117" i="6"/>
  <c r="W117" i="6"/>
  <c r="Y116" i="6" l="1"/>
  <c r="Y117" i="6"/>
  <c r="W115" i="6"/>
  <c r="O115" i="6"/>
  <c r="J115" i="6"/>
  <c r="W114" i="6"/>
  <c r="O114" i="6"/>
  <c r="J114" i="6"/>
  <c r="W113" i="6"/>
  <c r="O113" i="6"/>
  <c r="J113" i="6"/>
  <c r="W112" i="6"/>
  <c r="O112" i="6"/>
  <c r="J112" i="6"/>
  <c r="W111" i="6"/>
  <c r="O111" i="6"/>
  <c r="J111" i="6"/>
  <c r="W110" i="6"/>
  <c r="O110" i="6"/>
  <c r="J110" i="6"/>
  <c r="W109" i="6"/>
  <c r="O109" i="6"/>
  <c r="J109" i="6"/>
  <c r="W108" i="6"/>
  <c r="O108" i="6"/>
  <c r="J108" i="6"/>
  <c r="W107" i="6"/>
  <c r="O107" i="6"/>
  <c r="J107" i="6"/>
  <c r="W106" i="6"/>
  <c r="O106" i="6"/>
  <c r="J106" i="6"/>
  <c r="W105" i="6"/>
  <c r="O105" i="6"/>
  <c r="J105" i="6"/>
  <c r="J102" i="6"/>
  <c r="O102" i="6"/>
  <c r="W102" i="6"/>
  <c r="J103" i="6"/>
  <c r="O103" i="6"/>
  <c r="W103" i="6"/>
  <c r="J104" i="6"/>
  <c r="O104" i="6"/>
  <c r="W104" i="6"/>
  <c r="J100" i="6"/>
  <c r="O100" i="6"/>
  <c r="W100" i="6"/>
  <c r="J101" i="6"/>
  <c r="O101" i="6"/>
  <c r="W101" i="6"/>
  <c r="J99" i="6"/>
  <c r="O99" i="6"/>
  <c r="W99" i="6"/>
  <c r="J98" i="6"/>
  <c r="O98" i="6"/>
  <c r="W98" i="6"/>
  <c r="J94" i="6"/>
  <c r="O94" i="6"/>
  <c r="W94" i="6"/>
  <c r="J95" i="6"/>
  <c r="O95" i="6"/>
  <c r="W95" i="6"/>
  <c r="J96" i="6"/>
  <c r="O96" i="6"/>
  <c r="W96" i="6"/>
  <c r="J93" i="6"/>
  <c r="O93" i="6"/>
  <c r="W93" i="6"/>
  <c r="J92" i="6"/>
  <c r="O92" i="6"/>
  <c r="W92" i="6"/>
  <c r="J90" i="6"/>
  <c r="O90" i="6"/>
  <c r="W90" i="6"/>
  <c r="D91" i="6"/>
  <c r="E91" i="6"/>
  <c r="J91" i="6"/>
  <c r="O91" i="6"/>
  <c r="W91" i="6"/>
  <c r="J89" i="6"/>
  <c r="O89" i="6"/>
  <c r="W89" i="6"/>
  <c r="J88" i="6"/>
  <c r="O88" i="6"/>
  <c r="W88" i="6"/>
  <c r="J87" i="6"/>
  <c r="O87" i="6"/>
  <c r="W87" i="6"/>
  <c r="J86" i="6"/>
  <c r="O86" i="6"/>
  <c r="W86" i="6"/>
  <c r="J85" i="6"/>
  <c r="O85" i="6"/>
  <c r="W85" i="6"/>
  <c r="J84" i="6"/>
  <c r="O84" i="6"/>
  <c r="W84" i="6"/>
  <c r="Y90" i="6" l="1"/>
  <c r="Y106" i="6"/>
  <c r="Y108" i="6"/>
  <c r="Y110" i="6"/>
  <c r="Y114" i="6"/>
  <c r="Y86" i="6"/>
  <c r="Y88" i="6"/>
  <c r="AD88" i="6" s="1"/>
  <c r="Y93" i="6"/>
  <c r="Y98" i="6"/>
  <c r="Y101" i="6"/>
  <c r="Y104" i="6"/>
  <c r="Y102" i="6"/>
  <c r="Y85" i="6"/>
  <c r="Y87" i="6"/>
  <c r="Y89" i="6"/>
  <c r="Y99" i="6"/>
  <c r="Y100" i="6"/>
  <c r="Y103" i="6"/>
  <c r="Y84" i="6"/>
  <c r="Y92" i="6"/>
  <c r="Y95" i="6"/>
  <c r="Y96" i="6"/>
  <c r="Y94" i="6"/>
  <c r="Y105" i="6"/>
  <c r="Y107" i="6"/>
  <c r="Y109" i="6"/>
  <c r="Y111" i="6"/>
  <c r="Y112" i="6"/>
  <c r="Y113" i="6"/>
  <c r="Y115" i="6"/>
  <c r="Y91" i="6"/>
  <c r="J83" i="6"/>
  <c r="O83" i="6"/>
  <c r="W83" i="6"/>
  <c r="J79" i="6"/>
  <c r="O79" i="6"/>
  <c r="W79" i="6"/>
  <c r="J80" i="6"/>
  <c r="O80" i="6"/>
  <c r="W80" i="6"/>
  <c r="J81" i="6"/>
  <c r="O81" i="6"/>
  <c r="W81" i="6"/>
  <c r="J77" i="6"/>
  <c r="O77" i="6"/>
  <c r="W77" i="6"/>
  <c r="J76" i="6"/>
  <c r="O76" i="6"/>
  <c r="W76" i="6"/>
  <c r="J74" i="6"/>
  <c r="O74" i="6"/>
  <c r="W74" i="6"/>
  <c r="J75" i="6"/>
  <c r="O75" i="6"/>
  <c r="W75" i="6"/>
  <c r="J73" i="6"/>
  <c r="O73" i="6"/>
  <c r="W73" i="6"/>
  <c r="J72" i="6"/>
  <c r="O72" i="6"/>
  <c r="W72" i="6"/>
  <c r="W71" i="6"/>
  <c r="O71" i="6"/>
  <c r="J71" i="6"/>
  <c r="W70" i="6"/>
  <c r="O70" i="6"/>
  <c r="J70" i="6"/>
  <c r="W69" i="6"/>
  <c r="O69" i="6"/>
  <c r="J69" i="6"/>
  <c r="Y72" i="6" l="1"/>
  <c r="Y75" i="6"/>
  <c r="Y76" i="6"/>
  <c r="Y80" i="6"/>
  <c r="Y83" i="6"/>
  <c r="Y73" i="6"/>
  <c r="AD73" i="6" s="1"/>
  <c r="Y74" i="6"/>
  <c r="Y77" i="6"/>
  <c r="Y81" i="6"/>
  <c r="Y79" i="6"/>
  <c r="Y70" i="6"/>
  <c r="Y69" i="6"/>
  <c r="Y71" i="6"/>
  <c r="O5" i="5" l="1"/>
  <c r="O92" i="5" s="1"/>
  <c r="V68" i="6" l="1"/>
  <c r="O68" i="6"/>
  <c r="J68" i="6"/>
  <c r="J67" i="6"/>
  <c r="O67" i="6"/>
  <c r="V67" i="6"/>
  <c r="J66" i="6"/>
  <c r="O66" i="6"/>
  <c r="V66" i="6"/>
  <c r="X66" i="6" l="1"/>
  <c r="X67" i="6"/>
  <c r="X68" i="6"/>
  <c r="V65" i="6"/>
  <c r="O65" i="6"/>
  <c r="J65" i="6"/>
  <c r="V64" i="6"/>
  <c r="O64" i="6"/>
  <c r="J64" i="6"/>
  <c r="V63" i="6"/>
  <c r="O63" i="6"/>
  <c r="J63" i="6"/>
  <c r="V62" i="6"/>
  <c r="O62" i="6"/>
  <c r="J62" i="6"/>
  <c r="V61" i="6"/>
  <c r="O61" i="6"/>
  <c r="J61" i="6"/>
  <c r="V60" i="6"/>
  <c r="O60" i="6"/>
  <c r="J60" i="6"/>
  <c r="J59" i="6"/>
  <c r="O59" i="6"/>
  <c r="V59" i="6"/>
  <c r="J58" i="6"/>
  <c r="O58" i="6"/>
  <c r="V58" i="6"/>
  <c r="J57" i="6"/>
  <c r="O57" i="6"/>
  <c r="V57" i="6"/>
  <c r="J56" i="6"/>
  <c r="O56" i="6"/>
  <c r="V56" i="6"/>
  <c r="X58" i="6" l="1"/>
  <c r="AC58" i="6" s="1"/>
  <c r="X57" i="6"/>
  <c r="AC57" i="6" s="1"/>
  <c r="X60" i="6"/>
  <c r="X62" i="6"/>
  <c r="AC62" i="6" s="1"/>
  <c r="X64" i="6"/>
  <c r="AC64" i="6" s="1"/>
  <c r="X65" i="6"/>
  <c r="X59" i="6"/>
  <c r="AC59" i="6" s="1"/>
  <c r="X56" i="6"/>
  <c r="X61" i="6"/>
  <c r="AC61" i="6" s="1"/>
  <c r="X63" i="6"/>
  <c r="J55" i="6"/>
  <c r="O55" i="6"/>
  <c r="V55" i="6"/>
  <c r="J54" i="6"/>
  <c r="O54" i="6"/>
  <c r="V54" i="6"/>
  <c r="X54" i="6" l="1"/>
  <c r="AC54" i="6" s="1"/>
  <c r="X55" i="6"/>
  <c r="V53" i="6" l="1"/>
  <c r="O53" i="6"/>
  <c r="J53" i="6"/>
  <c r="E53" i="6"/>
  <c r="D53" i="6"/>
  <c r="V52" i="6"/>
  <c r="O52" i="6"/>
  <c r="J52" i="6"/>
  <c r="E52" i="6"/>
  <c r="D52" i="6"/>
  <c r="V51" i="6"/>
  <c r="O51" i="6"/>
  <c r="J51" i="6"/>
  <c r="V50" i="6"/>
  <c r="O50" i="6"/>
  <c r="J50" i="6"/>
  <c r="V49" i="6"/>
  <c r="O49" i="6"/>
  <c r="J49" i="6"/>
  <c r="V48" i="6"/>
  <c r="O48" i="6"/>
  <c r="J48" i="6"/>
  <c r="E48" i="6"/>
  <c r="D48" i="6"/>
  <c r="V47" i="6"/>
  <c r="O47" i="6"/>
  <c r="J47" i="6"/>
  <c r="E47" i="6"/>
  <c r="D47" i="6"/>
  <c r="V46" i="6"/>
  <c r="O46" i="6"/>
  <c r="J46" i="6"/>
  <c r="E46" i="6"/>
  <c r="D46" i="6"/>
  <c r="V45" i="6"/>
  <c r="O45" i="6"/>
  <c r="J45" i="6"/>
  <c r="V44" i="6"/>
  <c r="O44" i="6"/>
  <c r="J44" i="6"/>
  <c r="V43" i="6"/>
  <c r="O43" i="6"/>
  <c r="J43" i="6"/>
  <c r="E43" i="6"/>
  <c r="D43" i="6"/>
  <c r="V42" i="6"/>
  <c r="O42" i="6"/>
  <c r="J42" i="6"/>
  <c r="V41" i="6"/>
  <c r="O41" i="6"/>
  <c r="J41" i="6"/>
  <c r="V40" i="6"/>
  <c r="O40" i="6"/>
  <c r="J40" i="6"/>
  <c r="E40" i="6"/>
  <c r="D40" i="6"/>
  <c r="J39" i="6"/>
  <c r="O39" i="6"/>
  <c r="V39" i="6"/>
  <c r="J38" i="6"/>
  <c r="O38" i="6"/>
  <c r="V38" i="6"/>
  <c r="J37" i="6"/>
  <c r="O37" i="6"/>
  <c r="V37" i="6"/>
  <c r="J36" i="6"/>
  <c r="O36" i="6"/>
  <c r="V36" i="6"/>
  <c r="J35" i="6"/>
  <c r="O35" i="6"/>
  <c r="V35" i="6"/>
  <c r="D34" i="6"/>
  <c r="E34" i="6"/>
  <c r="J34" i="6"/>
  <c r="O34" i="6"/>
  <c r="V34" i="6"/>
  <c r="X42" i="6" l="1"/>
  <c r="X50" i="6"/>
  <c r="X36" i="6"/>
  <c r="X38" i="6"/>
  <c r="X35" i="6"/>
  <c r="X37" i="6"/>
  <c r="X41" i="6"/>
  <c r="X45" i="6"/>
  <c r="X49" i="6"/>
  <c r="X44" i="6"/>
  <c r="X39" i="6"/>
  <c r="X51" i="6"/>
  <c r="X52" i="6"/>
  <c r="X53" i="6"/>
  <c r="X48" i="6"/>
  <c r="X47" i="6"/>
  <c r="X46" i="6"/>
  <c r="X43" i="6"/>
  <c r="X40" i="6"/>
  <c r="X34" i="6"/>
  <c r="V33" i="6" l="1"/>
  <c r="O33" i="6"/>
  <c r="J33" i="6"/>
  <c r="X33" i="6" l="1"/>
  <c r="V32" i="6"/>
  <c r="O32" i="6"/>
  <c r="J32" i="6"/>
  <c r="V31" i="6"/>
  <c r="O31" i="6"/>
  <c r="J31" i="6"/>
  <c r="E31" i="6"/>
  <c r="D31" i="6"/>
  <c r="V30" i="6"/>
  <c r="O30" i="6"/>
  <c r="J30" i="6"/>
  <c r="E30" i="6"/>
  <c r="D30" i="6"/>
  <c r="V29" i="6"/>
  <c r="O29" i="6"/>
  <c r="J29" i="6"/>
  <c r="E29" i="6"/>
  <c r="D29" i="6"/>
  <c r="V28" i="6"/>
  <c r="O28" i="6"/>
  <c r="J28" i="6"/>
  <c r="E28" i="6"/>
  <c r="D28" i="6"/>
  <c r="V27" i="6"/>
  <c r="O27" i="6"/>
  <c r="J27" i="6"/>
  <c r="E27" i="6"/>
  <c r="D27" i="6"/>
  <c r="V26" i="6"/>
  <c r="O26" i="6"/>
  <c r="J26" i="6"/>
  <c r="E26" i="6"/>
  <c r="D26" i="6"/>
  <c r="V25" i="6"/>
  <c r="O25" i="6"/>
  <c r="J25" i="6"/>
  <c r="E25" i="6"/>
  <c r="D25" i="6"/>
  <c r="X32" i="6" l="1"/>
  <c r="X30" i="6"/>
  <c r="X31" i="6"/>
  <c r="X28" i="6"/>
  <c r="X29" i="6"/>
  <c r="X27" i="6"/>
  <c r="X26" i="6"/>
  <c r="X25" i="6"/>
  <c r="V24" i="6"/>
  <c r="O24" i="6"/>
  <c r="J24" i="6"/>
  <c r="V23" i="6"/>
  <c r="O23" i="6"/>
  <c r="J23" i="6"/>
  <c r="V22" i="6"/>
  <c r="O22" i="6"/>
  <c r="J22" i="6"/>
  <c r="V21" i="6"/>
  <c r="O21" i="6"/>
  <c r="J21" i="6"/>
  <c r="V20" i="6"/>
  <c r="O20" i="6"/>
  <c r="J20" i="6"/>
  <c r="J19" i="6"/>
  <c r="O19" i="6"/>
  <c r="V19" i="6"/>
  <c r="X19" i="6" l="1"/>
  <c r="X22" i="6"/>
  <c r="X24" i="6"/>
  <c r="X23" i="6"/>
  <c r="X20" i="6"/>
  <c r="X21" i="6"/>
  <c r="J18" i="6" l="1"/>
  <c r="O18" i="6"/>
  <c r="V18" i="6"/>
  <c r="C17" i="6"/>
  <c r="D17" i="6"/>
  <c r="E17" i="6"/>
  <c r="J17" i="6"/>
  <c r="O17" i="6"/>
  <c r="V17" i="6"/>
  <c r="J15" i="6"/>
  <c r="O15" i="6"/>
  <c r="V15" i="6"/>
  <c r="J16" i="6"/>
  <c r="O16" i="6"/>
  <c r="V16" i="6"/>
  <c r="D14" i="6"/>
  <c r="E14" i="6"/>
  <c r="J14" i="6"/>
  <c r="O14" i="6"/>
  <c r="V14" i="6"/>
  <c r="J13" i="6"/>
  <c r="O13" i="6"/>
  <c r="V13" i="6"/>
  <c r="J12" i="6"/>
  <c r="O12" i="6"/>
  <c r="V12" i="6"/>
  <c r="J11" i="6"/>
  <c r="O11" i="6"/>
  <c r="V11" i="6"/>
  <c r="J10" i="6"/>
  <c r="O10" i="6"/>
  <c r="V10" i="6"/>
  <c r="D9" i="6"/>
  <c r="E9" i="6"/>
  <c r="J9" i="6"/>
  <c r="O9" i="6"/>
  <c r="V9" i="6"/>
  <c r="J8" i="6"/>
  <c r="O8" i="6"/>
  <c r="V8" i="6"/>
  <c r="X11" i="6" l="1"/>
  <c r="X10" i="6"/>
  <c r="X15" i="6"/>
  <c r="X18" i="6"/>
  <c r="X8" i="6"/>
  <c r="X16" i="6"/>
  <c r="X12" i="6"/>
  <c r="X13" i="6"/>
  <c r="X17" i="6"/>
  <c r="X14" i="6"/>
  <c r="X9" i="6"/>
  <c r="E7" i="6" l="1"/>
  <c r="J7" i="6"/>
  <c r="O7" i="6"/>
  <c r="V7" i="6"/>
  <c r="X7" i="6" l="1"/>
  <c r="V6" i="6" l="1"/>
  <c r="O6" i="6"/>
  <c r="J6" i="6"/>
  <c r="E6" i="6"/>
  <c r="D6" i="6"/>
  <c r="X6" i="6" l="1"/>
  <c r="J5" i="5" l="1"/>
  <c r="Z5" i="5" s="1"/>
  <c r="E2" i="6"/>
  <c r="D2" i="6"/>
  <c r="V5" i="6"/>
  <c r="O5" i="6"/>
  <c r="J5" i="6"/>
  <c r="J4" i="6"/>
  <c r="O4" i="6"/>
  <c r="V4" i="6"/>
  <c r="J3" i="6"/>
  <c r="O3" i="6"/>
  <c r="V3" i="6"/>
  <c r="J2" i="6"/>
  <c r="O2" i="6"/>
  <c r="V2" i="6"/>
  <c r="J1" i="6"/>
  <c r="O1" i="6"/>
  <c r="V1" i="6"/>
  <c r="J92" i="5" l="1"/>
  <c r="Z92" i="5"/>
  <c r="X2" i="6"/>
  <c r="X3" i="6"/>
  <c r="X4" i="6"/>
  <c r="E5" i="6" l="1"/>
  <c r="D5" i="6"/>
  <c r="X5" i="6" l="1"/>
  <c r="D1" i="6" l="1"/>
  <c r="C1" i="6"/>
  <c r="X1" i="6" l="1"/>
</calcChain>
</file>

<file path=xl/sharedStrings.xml><?xml version="1.0" encoding="utf-8"?>
<sst xmlns="http://schemas.openxmlformats.org/spreadsheetml/2006/main" count="1025" uniqueCount="507">
  <si>
    <t>Michael</t>
  </si>
  <si>
    <t>Jesus</t>
  </si>
  <si>
    <t>Moreno</t>
  </si>
  <si>
    <t>Nader</t>
  </si>
  <si>
    <t>Khalil</t>
  </si>
  <si>
    <t>Cuauhtemoc</t>
  </si>
  <si>
    <t>Delgadillo</t>
  </si>
  <si>
    <t>Marc</t>
  </si>
  <si>
    <t>Laws</t>
  </si>
  <si>
    <t>Ricardo</t>
  </si>
  <si>
    <t>Robledo-Grajeda</t>
  </si>
  <si>
    <t>Chris</t>
  </si>
  <si>
    <t>Frazier</t>
  </si>
  <si>
    <t>Merritt</t>
  </si>
  <si>
    <t>Mike</t>
  </si>
  <si>
    <t>Christopher</t>
  </si>
  <si>
    <t>Nathan</t>
  </si>
  <si>
    <t>Romine</t>
  </si>
  <si>
    <t>Bridgit</t>
  </si>
  <si>
    <t>Torbett</t>
  </si>
  <si>
    <t>Bill</t>
  </si>
  <si>
    <t>Lawrence</t>
  </si>
  <si>
    <t>Grimes</t>
  </si>
  <si>
    <t>Gary</t>
  </si>
  <si>
    <t>John</t>
  </si>
  <si>
    <t>Forletta</t>
  </si>
  <si>
    <t>Randall</t>
  </si>
  <si>
    <t>Robert</t>
  </si>
  <si>
    <t>Santos</t>
  </si>
  <si>
    <t>Toquinto</t>
  </si>
  <si>
    <t>Mark</t>
  </si>
  <si>
    <t>Jameson</t>
  </si>
  <si>
    <t>Conde</t>
  </si>
  <si>
    <t>Larry</t>
  </si>
  <si>
    <t>Schuster</t>
  </si>
  <si>
    <t>Spencer</t>
  </si>
  <si>
    <t>James</t>
  </si>
  <si>
    <t>Harris</t>
  </si>
  <si>
    <t>Steven</t>
  </si>
  <si>
    <t>Madrid</t>
  </si>
  <si>
    <t>Alex</t>
  </si>
  <si>
    <t>Steve</t>
  </si>
  <si>
    <t>Philip</t>
  </si>
  <si>
    <t>Pelzman</t>
  </si>
  <si>
    <t>Jeff</t>
  </si>
  <si>
    <t>Daniels</t>
  </si>
  <si>
    <t>Avery</t>
  </si>
  <si>
    <t>David</t>
  </si>
  <si>
    <t>Zellner</t>
  </si>
  <si>
    <t>Shelby</t>
  </si>
  <si>
    <t>Paul</t>
  </si>
  <si>
    <t>Frank</t>
  </si>
  <si>
    <t>Serianni</t>
  </si>
  <si>
    <t>Jose</t>
  </si>
  <si>
    <t>Sabra</t>
  </si>
  <si>
    <t>Papich</t>
  </si>
  <si>
    <t>Al</t>
  </si>
  <si>
    <t>Tillery</t>
  </si>
  <si>
    <t>Mitch</t>
  </si>
  <si>
    <t>Cotton</t>
  </si>
  <si>
    <t>Ernie</t>
  </si>
  <si>
    <t>Perea</t>
  </si>
  <si>
    <t>Taylor</t>
  </si>
  <si>
    <t>Abram</t>
  </si>
  <si>
    <t>Arthur</t>
  </si>
  <si>
    <t>Nana</t>
  </si>
  <si>
    <t>Junior</t>
  </si>
  <si>
    <t>Hunte</t>
  </si>
  <si>
    <t>Joseph</t>
  </si>
  <si>
    <t>Tyler</t>
  </si>
  <si>
    <t>Linn</t>
  </si>
  <si>
    <t>Peter</t>
  </si>
  <si>
    <t>Richard</t>
  </si>
  <si>
    <t>Gebler</t>
  </si>
  <si>
    <t>Marty</t>
  </si>
  <si>
    <t>Enright</t>
  </si>
  <si>
    <t>Rodriguez</t>
  </si>
  <si>
    <t>Gregory</t>
  </si>
  <si>
    <t>Hossein</t>
  </si>
  <si>
    <t>Kermani</t>
  </si>
  <si>
    <t>Packer</t>
  </si>
  <si>
    <t>Dan</t>
  </si>
  <si>
    <t>Chike</t>
  </si>
  <si>
    <t>Nwagbo</t>
  </si>
  <si>
    <t>Ryan</t>
  </si>
  <si>
    <t>Sanchez</t>
  </si>
  <si>
    <t>Davidson</t>
  </si>
  <si>
    <t>Nicholas</t>
  </si>
  <si>
    <t>Medina</t>
  </si>
  <si>
    <t>Annette</t>
  </si>
  <si>
    <t>Salazar</t>
  </si>
  <si>
    <t>Gabriel</t>
  </si>
  <si>
    <t>Gamboa</t>
  </si>
  <si>
    <t>Vitus</t>
  </si>
  <si>
    <t>Leung</t>
  </si>
  <si>
    <t>Thomas</t>
  </si>
  <si>
    <t>Alvarez</t>
  </si>
  <si>
    <t>Stephen</t>
  </si>
  <si>
    <t>Reeves</t>
  </si>
  <si>
    <t>Center</t>
  </si>
  <si>
    <t>AR1</t>
  </si>
  <si>
    <t>AR2</t>
  </si>
  <si>
    <t>Pay rate</t>
  </si>
  <si>
    <t>AR</t>
  </si>
  <si>
    <t>Total</t>
  </si>
  <si>
    <t>Center1</t>
  </si>
  <si>
    <t>Center2</t>
  </si>
  <si>
    <t>Center3</t>
  </si>
  <si>
    <t>Center4</t>
  </si>
  <si>
    <t>AR3</t>
  </si>
  <si>
    <t>AR4</t>
  </si>
  <si>
    <t>No AR1</t>
  </si>
  <si>
    <t>No AR2</t>
  </si>
  <si>
    <t>Grade</t>
  </si>
  <si>
    <t>Data</t>
  </si>
  <si>
    <t>Entry</t>
  </si>
  <si>
    <t>Pay</t>
  </si>
  <si>
    <t>Ctr Count</t>
  </si>
  <si>
    <t>AR Cnt</t>
  </si>
  <si>
    <t>EFT</t>
  </si>
  <si>
    <t>yes</t>
  </si>
  <si>
    <t xml:space="preserve">Hunter </t>
  </si>
  <si>
    <t>Pay Date</t>
  </si>
  <si>
    <t>Missing</t>
  </si>
  <si>
    <t>Keohane</t>
  </si>
  <si>
    <t>Kevin</t>
  </si>
  <si>
    <t>Parks</t>
  </si>
  <si>
    <t>Miguela</t>
  </si>
  <si>
    <t>Reano</t>
  </si>
  <si>
    <t>Gloria</t>
  </si>
  <si>
    <t>Marquez</t>
  </si>
  <si>
    <t>Gamel</t>
  </si>
  <si>
    <t>Juan</t>
  </si>
  <si>
    <t>Madera</t>
  </si>
  <si>
    <t>Tapia</t>
  </si>
  <si>
    <t>Mambo</t>
  </si>
  <si>
    <t>Adragna</t>
  </si>
  <si>
    <t>Jeanette</t>
  </si>
  <si>
    <t>Inman</t>
  </si>
  <si>
    <t>Garrett</t>
  </si>
  <si>
    <t>Cynthia</t>
  </si>
  <si>
    <t>Nuttall</t>
  </si>
  <si>
    <t>Erin</t>
  </si>
  <si>
    <t>Wilfido</t>
  </si>
  <si>
    <t>Mendez</t>
  </si>
  <si>
    <t>Amanda</t>
  </si>
  <si>
    <t>Muzio</t>
  </si>
  <si>
    <t>Gustavo</t>
  </si>
  <si>
    <t>Montoya</t>
  </si>
  <si>
    <t>Quan</t>
  </si>
  <si>
    <t>Arturo</t>
  </si>
  <si>
    <t>Ramirez</t>
  </si>
  <si>
    <t>Peggy</t>
  </si>
  <si>
    <t>Reyes</t>
  </si>
  <si>
    <t>No AR3</t>
  </si>
  <si>
    <t>First Name</t>
  </si>
  <si>
    <t>Last Name</t>
  </si>
  <si>
    <t>Skelton</t>
  </si>
  <si>
    <t>Giahi</t>
  </si>
  <si>
    <t>No AR4</t>
  </si>
  <si>
    <t>Jack</t>
  </si>
  <si>
    <t>Houston</t>
  </si>
  <si>
    <t>Glen</t>
  </si>
  <si>
    <t>Rosales</t>
  </si>
  <si>
    <t xml:space="preserve">AR1 </t>
  </si>
  <si>
    <t xml:space="preserve">AR2 </t>
  </si>
  <si>
    <t>Nigel</t>
  </si>
  <si>
    <t>Holman</t>
  </si>
  <si>
    <t>Dale</t>
  </si>
  <si>
    <t>Doering</t>
  </si>
  <si>
    <t>Lauben</t>
  </si>
  <si>
    <t>Lim</t>
  </si>
  <si>
    <t>Teresa</t>
  </si>
  <si>
    <t>Merson</t>
  </si>
  <si>
    <t>Jason</t>
  </si>
  <si>
    <t>Dawn</t>
  </si>
  <si>
    <t>Woyak</t>
  </si>
  <si>
    <t>check</t>
  </si>
  <si>
    <t>C</t>
  </si>
  <si>
    <t>Horner</t>
  </si>
  <si>
    <t>Miss</t>
  </si>
  <si>
    <t>payment</t>
  </si>
  <si>
    <t>No AR5</t>
  </si>
  <si>
    <t>Risley</t>
  </si>
  <si>
    <t>Owen</t>
  </si>
  <si>
    <t>Rach</t>
  </si>
  <si>
    <t>Josh</t>
  </si>
  <si>
    <t>Benjamin</t>
  </si>
  <si>
    <t>Calderon</t>
  </si>
  <si>
    <t>Jerome</t>
  </si>
  <si>
    <t>Villanueva</t>
  </si>
  <si>
    <t>Cipriano</t>
  </si>
  <si>
    <t>Fleming</t>
  </si>
  <si>
    <t>Chase</t>
  </si>
  <si>
    <t>Walters</t>
  </si>
  <si>
    <t>Johnson</t>
  </si>
  <si>
    <t>Karlee</t>
  </si>
  <si>
    <t>Maes</t>
  </si>
  <si>
    <t>Bob</t>
  </si>
  <si>
    <t>Golden</t>
  </si>
  <si>
    <t>Mata</t>
  </si>
  <si>
    <t>Lindsey</t>
  </si>
  <si>
    <t>Rosazza</t>
  </si>
  <si>
    <t>Martin</t>
  </si>
  <si>
    <t>Galvez</t>
  </si>
  <si>
    <t>Efrain</t>
  </si>
  <si>
    <t>Machado</t>
  </si>
  <si>
    <t>Jacklyn</t>
  </si>
  <si>
    <t>Stinnett</t>
  </si>
  <si>
    <t>Jordyn</t>
  </si>
  <si>
    <t>Urbane</t>
  </si>
  <si>
    <t>Julie Wedekind</t>
  </si>
  <si>
    <t>Greg</t>
  </si>
  <si>
    <t>Kambrian</t>
  </si>
  <si>
    <t>Dylan</t>
  </si>
  <si>
    <t>Land</t>
  </si>
  <si>
    <t>Tony</t>
  </si>
  <si>
    <t>Elizondo</t>
  </si>
  <si>
    <t>Forest</t>
  </si>
  <si>
    <t>Cameron</t>
  </si>
  <si>
    <t>Jones</t>
  </si>
  <si>
    <t xml:space="preserve">Daniel </t>
  </si>
  <si>
    <t>Steinbach</t>
  </si>
  <si>
    <t>Tankred</t>
  </si>
  <si>
    <t>Martinez</t>
  </si>
  <si>
    <t>Kenneth</t>
  </si>
  <si>
    <t>Hall</t>
  </si>
  <si>
    <t>Yoder</t>
  </si>
  <si>
    <t>Garcia</t>
  </si>
  <si>
    <t>Posen</t>
  </si>
  <si>
    <t>Noah</t>
  </si>
  <si>
    <t>Michelsohn</t>
  </si>
  <si>
    <t>Ronald</t>
  </si>
  <si>
    <t>Stratton</t>
  </si>
  <si>
    <t>Davin</t>
  </si>
  <si>
    <t>Cheykaychi</t>
  </si>
  <si>
    <t>Carlos</t>
  </si>
  <si>
    <t>Max</t>
  </si>
  <si>
    <t>Sean</t>
  </si>
  <si>
    <t>Lyons</t>
  </si>
  <si>
    <t>romine</t>
  </si>
  <si>
    <t>Lou</t>
  </si>
  <si>
    <t>Carter</t>
  </si>
  <si>
    <t>Harrison</t>
  </si>
  <si>
    <t>Knight</t>
  </si>
  <si>
    <t>Jordan</t>
  </si>
  <si>
    <t>Kaye</t>
  </si>
  <si>
    <t>Axel</t>
  </si>
  <si>
    <t>Saul</t>
  </si>
  <si>
    <t>Macias</t>
  </si>
  <si>
    <t>Christian</t>
  </si>
  <si>
    <t>Canales</t>
  </si>
  <si>
    <t>Isabella</t>
  </si>
  <si>
    <t>jesus</t>
  </si>
  <si>
    <t>Missing AR</t>
  </si>
  <si>
    <t>Duran</t>
  </si>
  <si>
    <t>Adrian</t>
  </si>
  <si>
    <t>Jauriqui</t>
  </si>
  <si>
    <t>Wilson</t>
  </si>
  <si>
    <t>Ashlynne</t>
  </si>
  <si>
    <t>Gambone</t>
  </si>
  <si>
    <t>Morgan</t>
  </si>
  <si>
    <t>Lukas</t>
  </si>
  <si>
    <t>Elena</t>
  </si>
  <si>
    <t>Ruby</t>
  </si>
  <si>
    <t>Guererro</t>
  </si>
  <si>
    <t>Rich</t>
  </si>
  <si>
    <t>Truhillo</t>
  </si>
  <si>
    <t>Bennett</t>
  </si>
  <si>
    <t>Nutall</t>
  </si>
  <si>
    <t>Ceasar</t>
  </si>
  <si>
    <t>Charettte</t>
  </si>
  <si>
    <t>Jackson</t>
  </si>
  <si>
    <t>No AR6</t>
  </si>
  <si>
    <t>Mateo</t>
  </si>
  <si>
    <t>Rocha</t>
  </si>
  <si>
    <t>Alan</t>
  </si>
  <si>
    <t>Canedo-Zarazua</t>
  </si>
  <si>
    <t>Colin</t>
  </si>
  <si>
    <t>LeeAnn</t>
  </si>
  <si>
    <t>Klombies</t>
  </si>
  <si>
    <t>Koelling</t>
  </si>
  <si>
    <t>LaLonde</t>
  </si>
  <si>
    <t>Lent-Koop</t>
  </si>
  <si>
    <t>Marrufo</t>
  </si>
  <si>
    <t>Lauren</t>
  </si>
  <si>
    <t>Antonio</t>
  </si>
  <si>
    <t>Valdez</t>
  </si>
  <si>
    <t>Kyle</t>
  </si>
  <si>
    <t>Gay</t>
  </si>
  <si>
    <t>Aguilar</t>
  </si>
  <si>
    <t>Carla</t>
  </si>
  <si>
    <t>Gurule</t>
  </si>
  <si>
    <t>Diego</t>
  </si>
  <si>
    <t>paul</t>
  </si>
  <si>
    <t>Casey</t>
  </si>
  <si>
    <t>Pease</t>
  </si>
  <si>
    <t>Abby</t>
  </si>
  <si>
    <t>Thaddeus</t>
  </si>
  <si>
    <t>Xavier</t>
  </si>
  <si>
    <t>Chavez</t>
  </si>
  <si>
    <t>Asplyn</t>
  </si>
  <si>
    <t>Shepard</t>
  </si>
  <si>
    <t>Melina</t>
  </si>
  <si>
    <t>Kiesling</t>
  </si>
  <si>
    <t>Eric</t>
  </si>
  <si>
    <t>Barry</t>
  </si>
  <si>
    <t>William</t>
  </si>
  <si>
    <t>Oaks</t>
  </si>
  <si>
    <t>Joshua</t>
  </si>
  <si>
    <t>Moorhead</t>
  </si>
  <si>
    <t>Giutierrez</t>
  </si>
  <si>
    <t>owes $50</t>
  </si>
  <si>
    <t>Brennan</t>
  </si>
  <si>
    <t>Wellman</t>
  </si>
  <si>
    <t>Edgar</t>
  </si>
  <si>
    <t>Fuentes</t>
  </si>
  <si>
    <t>Elizabeth</t>
  </si>
  <si>
    <t>Robinson</t>
  </si>
  <si>
    <t>Charistiana</t>
  </si>
  <si>
    <t>yes - bill</t>
  </si>
  <si>
    <t>Cesar</t>
  </si>
  <si>
    <t>Pinon</t>
  </si>
  <si>
    <t>Almanza</t>
  </si>
  <si>
    <t>Sergio</t>
  </si>
  <si>
    <t>Dominguez</t>
  </si>
  <si>
    <t>Armendariz</t>
  </si>
  <si>
    <t>Ojeda-Moreno</t>
  </si>
  <si>
    <t>Gianni</t>
  </si>
  <si>
    <t>Monroe</t>
  </si>
  <si>
    <t>Harvey</t>
  </si>
  <si>
    <t>Robles</t>
  </si>
  <si>
    <t>Bryanne</t>
  </si>
  <si>
    <t>Bellovary</t>
  </si>
  <si>
    <t>Saxon</t>
  </si>
  <si>
    <t>Courtney</t>
  </si>
  <si>
    <t>complex</t>
  </si>
  <si>
    <t>Lizeth</t>
  </si>
  <si>
    <t>Zamarron</t>
  </si>
  <si>
    <t>Hernandez</t>
  </si>
  <si>
    <t>Cates</t>
  </si>
  <si>
    <t>Victor</t>
  </si>
  <si>
    <t>cipi</t>
  </si>
  <si>
    <t>Franklin</t>
  </si>
  <si>
    <t>Rea</t>
  </si>
  <si>
    <t>Javier</t>
  </si>
  <si>
    <t>Sujhey</t>
  </si>
  <si>
    <t>Mario</t>
  </si>
  <si>
    <t>Saucedo</t>
  </si>
  <si>
    <t>Smith</t>
  </si>
  <si>
    <t>Economou</t>
  </si>
  <si>
    <t>Megan</t>
  </si>
  <si>
    <t>Edward</t>
  </si>
  <si>
    <t>Sheldon</t>
  </si>
  <si>
    <t>Keaton</t>
  </si>
  <si>
    <t>Kiana</t>
  </si>
  <si>
    <t>Legendre</t>
  </si>
  <si>
    <t>Verdugo</t>
  </si>
  <si>
    <t>Isabela</t>
  </si>
  <si>
    <t>Ben's</t>
  </si>
  <si>
    <t>Daphnay</t>
  </si>
  <si>
    <t>Brandon</t>
  </si>
  <si>
    <t>Kling</t>
  </si>
  <si>
    <t>Hamed</t>
  </si>
  <si>
    <t>Fakhimi</t>
  </si>
  <si>
    <t>Ngo</t>
  </si>
  <si>
    <t>Luis</t>
  </si>
  <si>
    <t>Amavisca</t>
  </si>
  <si>
    <t>Moises</t>
  </si>
  <si>
    <t>Kualapai</t>
  </si>
  <si>
    <t>no</t>
  </si>
  <si>
    <t>withhold</t>
  </si>
  <si>
    <t>Withhold</t>
  </si>
  <si>
    <t>Payton</t>
  </si>
  <si>
    <t>Sandoval</t>
  </si>
  <si>
    <t>Kitra</t>
  </si>
  <si>
    <t>Noce</t>
  </si>
  <si>
    <t>de los Santos</t>
  </si>
  <si>
    <t>Leon</t>
  </si>
  <si>
    <t>Ojeda</t>
  </si>
  <si>
    <t>Clark</t>
  </si>
  <si>
    <t>Ramos</t>
  </si>
  <si>
    <t>leeAnne</t>
  </si>
  <si>
    <t>Isreal</t>
  </si>
  <si>
    <t>Baker</t>
  </si>
  <si>
    <t>Jennette</t>
  </si>
  <si>
    <t>Mertens</t>
  </si>
  <si>
    <t>Keegan</t>
  </si>
  <si>
    <t>Monnheimer</t>
  </si>
  <si>
    <t>Jonathan</t>
  </si>
  <si>
    <t>Potter</t>
  </si>
  <si>
    <t>Roland</t>
  </si>
  <si>
    <t>Lopez</t>
  </si>
  <si>
    <t>Ruddell</t>
  </si>
  <si>
    <t>Annisa</t>
  </si>
  <si>
    <t>Lamb</t>
  </si>
  <si>
    <t>Madison</t>
  </si>
  <si>
    <t>Varangis</t>
  </si>
  <si>
    <t>Julio</t>
  </si>
  <si>
    <t>Nick</t>
  </si>
  <si>
    <t>Stordahl</t>
  </si>
  <si>
    <t>Annika</t>
  </si>
  <si>
    <t>Cardenas</t>
  </si>
  <si>
    <t>Hector</t>
  </si>
  <si>
    <t>Gutierrez</t>
  </si>
  <si>
    <t>Sergio D</t>
  </si>
  <si>
    <t>Todd</t>
  </si>
  <si>
    <t>Wilham</t>
  </si>
  <si>
    <t>Olivia</t>
  </si>
  <si>
    <t>No AR7</t>
  </si>
  <si>
    <t>Maass</t>
  </si>
  <si>
    <t>Menesez</t>
  </si>
  <si>
    <t>Sylvio</t>
  </si>
  <si>
    <t>Demitri</t>
  </si>
  <si>
    <t>Barraza</t>
  </si>
  <si>
    <t>Charisma</t>
  </si>
  <si>
    <t>Cutshall</t>
  </si>
  <si>
    <t>Rusk</t>
  </si>
  <si>
    <t>Alyssia</t>
  </si>
  <si>
    <t>Doss</t>
  </si>
  <si>
    <t>Corbin</t>
  </si>
  <si>
    <t>bill</t>
  </si>
  <si>
    <t xml:space="preserve">Roberto </t>
  </si>
  <si>
    <t>Rayden</t>
  </si>
  <si>
    <t>Cohu</t>
  </si>
  <si>
    <t>Tom</t>
  </si>
  <si>
    <t>Duttle</t>
  </si>
  <si>
    <t>Kassidy</t>
  </si>
  <si>
    <t>Seale</t>
  </si>
  <si>
    <t>Lucas</t>
  </si>
  <si>
    <t>Gatterman</t>
  </si>
  <si>
    <t>Zain</t>
  </si>
  <si>
    <t>Walker</t>
  </si>
  <si>
    <t>Taha</t>
  </si>
  <si>
    <t>Raad</t>
  </si>
  <si>
    <t>Campo</t>
  </si>
  <si>
    <t>Garfield</t>
  </si>
  <si>
    <t>Cargill</t>
  </si>
  <si>
    <t>Stefano</t>
  </si>
  <si>
    <t>Castro</t>
  </si>
  <si>
    <t>Ralph</t>
  </si>
  <si>
    <t>Victoria</t>
  </si>
  <si>
    <t>Mares</t>
  </si>
  <si>
    <t>Reedy</t>
  </si>
  <si>
    <t>Keith</t>
  </si>
  <si>
    <t>Shrock</t>
  </si>
  <si>
    <t>Merl</t>
  </si>
  <si>
    <t>Brycen</t>
  </si>
  <si>
    <t>Corrales</t>
  </si>
  <si>
    <t>Justin</t>
  </si>
  <si>
    <t>Kotobi</t>
  </si>
  <si>
    <t>Benedicto</t>
  </si>
  <si>
    <t>Venghaus</t>
  </si>
  <si>
    <t>Julian</t>
  </si>
  <si>
    <t>Bryan</t>
  </si>
  <si>
    <t>Barnhart</t>
  </si>
  <si>
    <t>Gonzales</t>
  </si>
  <si>
    <t>Muro</t>
  </si>
  <si>
    <t>Meza-Quezada</t>
  </si>
  <si>
    <t>eesa</t>
  </si>
  <si>
    <t>Soliman</t>
  </si>
  <si>
    <t>Ahmed</t>
  </si>
  <si>
    <t>Belal</t>
  </si>
  <si>
    <t>Alejandro</t>
  </si>
  <si>
    <t>Grogan</t>
  </si>
  <si>
    <t>Bravo</t>
  </si>
  <si>
    <t>Samer</t>
  </si>
  <si>
    <t>Mabrouk</t>
  </si>
  <si>
    <t>Barbara</t>
  </si>
  <si>
    <t>Skelecz</t>
  </si>
  <si>
    <t>No AR8</t>
  </si>
  <si>
    <t>Kiera</t>
  </si>
  <si>
    <t>Langenwalter</t>
  </si>
  <si>
    <t>Claude</t>
  </si>
  <si>
    <t>Zamora</t>
  </si>
  <si>
    <t>Cristain</t>
  </si>
  <si>
    <t>Betterbed</t>
  </si>
  <si>
    <t>Men's Division</t>
  </si>
  <si>
    <t>Kirtland FC</t>
  </si>
  <si>
    <t>Brethren FC</t>
  </si>
  <si>
    <t>The Old Republic FC</t>
  </si>
  <si>
    <t>WM FC</t>
  </si>
  <si>
    <t>Persepolis</t>
  </si>
  <si>
    <t>BFC Nemesis</t>
  </si>
  <si>
    <t>My Little Pintos</t>
  </si>
  <si>
    <t>Reavers</t>
  </si>
  <si>
    <t>N.a.</t>
  </si>
  <si>
    <t>Touch of Grey</t>
  </si>
  <si>
    <t>Coed Division</t>
  </si>
  <si>
    <t>Cobra Kai</t>
  </si>
  <si>
    <t>Kartel</t>
  </si>
  <si>
    <t>Meza</t>
  </si>
  <si>
    <t>Shots on Goal</t>
  </si>
  <si>
    <t>Los Hurracanes</t>
  </si>
  <si>
    <t>Moosehead</t>
  </si>
  <si>
    <t>Sundara</t>
  </si>
  <si>
    <t>Pandas</t>
  </si>
  <si>
    <t>The Curse</t>
  </si>
  <si>
    <t>Women's Division</t>
  </si>
  <si>
    <t>Dynasty</t>
  </si>
  <si>
    <t>Odyssey Winter</t>
  </si>
  <si>
    <t>Violet Femmes</t>
  </si>
  <si>
    <t>Winter Warriors1</t>
  </si>
  <si>
    <t>Fc Allstars</t>
  </si>
  <si>
    <t>WOLVERINES</t>
  </si>
  <si>
    <t>WWII</t>
  </si>
  <si>
    <t>Wonder Women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</si>
</sst>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58">
    <xf numFmtId="0" fontId="0" fillId="0" borderId="0" xfId="0"/>
    <xf numFmtId="14" fontId="0" fillId="0" borderId="0" xfId="0" applyNumberFormat="1"/>
    <xf numFmtId="44" fontId="0" fillId="0" borderId="0" xfId="1" applyFont="1"/>
    <xf numFmtId="44" fontId="0" fillId="0" borderId="0" xfId="0" applyNumberFormat="1"/>
    <xf numFmtId="1" fontId="0" fillId="0" borderId="0" xfId="0" applyNumberFormat="1"/>
    <xf numFmtId="0" fontId="1" fillId="0" borderId="0" xfId="0" applyFont="1"/>
    <xf numFmtId="14" fontId="0" fillId="0" borderId="0" xfId="1" applyNumberFormat="1" applyFont="1"/>
    <xf numFmtId="8" fontId="0" fillId="0" borderId="0" xfId="0" applyNumberFormat="1"/>
    <xf numFmtId="43" fontId="0" fillId="0" borderId="0" xfId="2" applyFont="1"/>
    <xf numFmtId="0" fontId="0" fillId="3" borderId="0" xfId="0" applyFill="1"/>
    <xf numFmtId="44" fontId="0" fillId="4" borderId="0" xfId="0" applyNumberFormat="1" applyFill="1"/>
    <xf numFmtId="0" fontId="0" fillId="0" borderId="0" xfId="0" applyAlignment="1">
      <alignment horizontal="left"/>
    </xf>
    <xf numFmtId="0" fontId="0" fillId="2" borderId="0" xfId="0" applyFill="1"/>
    <xf numFmtId="14" fontId="3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44" fontId="3" fillId="0" borderId="0" xfId="1" applyFont="1"/>
    <xf numFmtId="14" fontId="4" fillId="0" borderId="0" xfId="0" applyNumberFormat="1" applyFont="1" applyAlignment="1">
      <alignment horizontal="center"/>
    </xf>
    <xf numFmtId="8" fontId="3" fillId="0" borderId="0" xfId="0" applyNumberFormat="1" applyFont="1"/>
    <xf numFmtId="44" fontId="3" fillId="4" borderId="0" xfId="0" applyNumberFormat="1" applyFont="1" applyFill="1"/>
    <xf numFmtId="14" fontId="3" fillId="0" borderId="0" xfId="1" applyNumberFormat="1" applyFont="1"/>
    <xf numFmtId="1" fontId="3" fillId="0" borderId="0" xfId="0" applyNumberFormat="1" applyFont="1"/>
    <xf numFmtId="44" fontId="3" fillId="0" borderId="0" xfId="0" applyNumberFormat="1" applyFont="1"/>
    <xf numFmtId="0" fontId="3" fillId="0" borderId="0" xfId="0" applyFont="1" applyAlignment="1">
      <alignment horizontal="left"/>
    </xf>
    <xf numFmtId="6" fontId="3" fillId="0" borderId="0" xfId="0" applyNumberFormat="1" applyFont="1"/>
    <xf numFmtId="0" fontId="3" fillId="3" borderId="0" xfId="0" applyFont="1" applyFill="1"/>
    <xf numFmtId="43" fontId="3" fillId="0" borderId="0" xfId="2" applyFont="1"/>
    <xf numFmtId="0" fontId="3" fillId="0" borderId="0" xfId="0" applyFont="1" applyAlignment="1">
      <alignment horizontal="center"/>
    </xf>
    <xf numFmtId="44" fontId="2" fillId="0" borderId="0" xfId="1"/>
    <xf numFmtId="0" fontId="0" fillId="0" borderId="0" xfId="0" applyFill="1"/>
    <xf numFmtId="14" fontId="0" fillId="0" borderId="0" xfId="0" applyNumberFormat="1" applyFill="1"/>
    <xf numFmtId="47" fontId="0" fillId="0" borderId="0" xfId="0" applyNumberFormat="1" applyFill="1"/>
    <xf numFmtId="0" fontId="0" fillId="0" borderId="0" xfId="0" applyFont="1"/>
    <xf numFmtId="14" fontId="0" fillId="0" borderId="0" xfId="0" applyNumberFormat="1" applyFont="1"/>
    <xf numFmtId="0" fontId="3" fillId="0" borderId="0" xfId="0" applyFont="1" applyFill="1"/>
    <xf numFmtId="0" fontId="0" fillId="0" borderId="0" xfId="0" applyFont="1" applyFill="1"/>
    <xf numFmtId="0" fontId="2" fillId="0" borderId="0" xfId="0" applyFont="1"/>
    <xf numFmtId="44" fontId="2" fillId="0" borderId="0" xfId="0" applyNumberFormat="1" applyFont="1"/>
    <xf numFmtId="0" fontId="2" fillId="3" borderId="0" xfId="0" applyFont="1" applyFill="1"/>
    <xf numFmtId="44" fontId="2" fillId="0" borderId="0" xfId="1" applyFill="1"/>
    <xf numFmtId="44" fontId="0" fillId="0" borderId="0" xfId="1" applyFont="1" applyFill="1"/>
    <xf numFmtId="44" fontId="3" fillId="0" borderId="0" xfId="1" applyNumberFormat="1" applyFont="1"/>
    <xf numFmtId="164" fontId="2" fillId="0" borderId="0" xfId="2" applyNumberFormat="1" applyFill="1"/>
    <xf numFmtId="43" fontId="3" fillId="0" borderId="0" xfId="2" applyFont="1" applyFill="1"/>
    <xf numFmtId="1" fontId="3" fillId="0" borderId="0" xfId="0" applyNumberFormat="1" applyFont="1" applyFill="1"/>
    <xf numFmtId="0" fontId="3" fillId="0" borderId="0" xfId="0" applyFont="1" applyFill="1" applyAlignment="1">
      <alignment horizontal="center"/>
    </xf>
    <xf numFmtId="0" fontId="2" fillId="0" borderId="0" xfId="0" applyFont="1" applyFill="1"/>
    <xf numFmtId="44" fontId="2" fillId="0" borderId="0" xfId="0" applyNumberFormat="1" applyFont="1" applyFill="1"/>
    <xf numFmtId="164" fontId="0" fillId="0" borderId="0" xfId="0" applyNumberFormat="1" applyFont="1" applyFill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8" fontId="2" fillId="0" borderId="0" xfId="0" applyNumberFormat="1" applyFont="1"/>
    <xf numFmtId="164" fontId="3" fillId="0" borderId="0" xfId="2" applyNumberFormat="1" applyFont="1" applyFill="1"/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6"/>
  <sheetViews>
    <sheetView showWhiteSpace="0" topLeftCell="A25" zoomScaleNormal="100" workbookViewId="0">
      <selection activeCell="H3" sqref="H3:I15"/>
    </sheetView>
  </sheetViews>
  <sheetFormatPr defaultRowHeight="13.2" x14ac:dyDescent="0.25"/>
  <cols>
    <col min="2" max="2" width="10.5546875" customWidth="1"/>
    <col min="3" max="3" width="11.6640625" customWidth="1"/>
    <col min="4" max="4" width="24.109375" customWidth="1"/>
    <col min="5" max="5" width="19.44140625" customWidth="1"/>
    <col min="6" max="6" width="11.44140625" bestFit="1" customWidth="1"/>
    <col min="7" max="7" width="19" customWidth="1"/>
    <col min="8" max="8" width="13.33203125" customWidth="1"/>
    <col min="9" max="9" width="13.88671875" customWidth="1"/>
    <col min="10" max="10" width="13.6640625" customWidth="1"/>
    <col min="11" max="11" width="11.5546875" customWidth="1"/>
    <col min="12" max="12" width="16.33203125" customWidth="1"/>
  </cols>
  <sheetData>
    <row r="1" spans="1:15" x14ac:dyDescent="0.25">
      <c r="B1" s="1">
        <v>43836</v>
      </c>
      <c r="C1" s="1"/>
    </row>
    <row r="2" spans="1:15" x14ac:dyDescent="0.25">
      <c r="A2" s="29"/>
      <c r="B2" s="29"/>
      <c r="C2" s="29"/>
      <c r="D2" s="29"/>
      <c r="E2" s="29"/>
      <c r="F2" s="29"/>
      <c r="G2" s="53"/>
      <c r="H2" s="29"/>
      <c r="I2" s="54"/>
      <c r="J2" s="54"/>
      <c r="K2" s="54"/>
      <c r="L2" s="54"/>
      <c r="M2" s="54"/>
      <c r="N2" s="54"/>
    </row>
    <row r="3" spans="1:15" x14ac:dyDescent="0.25">
      <c r="A3" s="29">
        <v>1</v>
      </c>
      <c r="B3" s="29">
        <v>77000</v>
      </c>
      <c r="C3" s="29" t="s">
        <v>477</v>
      </c>
      <c r="D3" s="29" t="s">
        <v>478</v>
      </c>
      <c r="E3" s="29" t="s">
        <v>479</v>
      </c>
      <c r="F3" s="30">
        <v>43835</v>
      </c>
      <c r="G3" s="31">
        <v>43836.42625384259</v>
      </c>
      <c r="H3" s="29" t="s">
        <v>198</v>
      </c>
      <c r="I3" s="29" t="s">
        <v>464</v>
      </c>
      <c r="K3" s="29"/>
      <c r="M3" s="29"/>
      <c r="N3" s="29"/>
    </row>
    <row r="4" spans="1:15" x14ac:dyDescent="0.25">
      <c r="A4" s="29">
        <v>2</v>
      </c>
      <c r="B4" s="29">
        <v>77001</v>
      </c>
      <c r="C4" s="29" t="s">
        <v>477</v>
      </c>
      <c r="D4" s="29" t="s">
        <v>480</v>
      </c>
      <c r="E4" s="29" t="s">
        <v>481</v>
      </c>
      <c r="F4" s="30">
        <v>43835</v>
      </c>
      <c r="G4" s="31">
        <v>43836.430507685189</v>
      </c>
      <c r="H4" s="29" t="s">
        <v>198</v>
      </c>
      <c r="I4" s="29" t="s">
        <v>464</v>
      </c>
      <c r="K4" s="29"/>
      <c r="M4" s="29"/>
      <c r="N4" s="29"/>
    </row>
    <row r="5" spans="1:15" x14ac:dyDescent="0.25">
      <c r="A5" s="29">
        <v>3</v>
      </c>
      <c r="B5" s="29">
        <v>77002</v>
      </c>
      <c r="C5" s="29" t="s">
        <v>477</v>
      </c>
      <c r="D5" s="29" t="s">
        <v>482</v>
      </c>
      <c r="E5" s="29" t="s">
        <v>483</v>
      </c>
      <c r="F5" s="30">
        <v>43835</v>
      </c>
      <c r="G5" s="31">
        <v>43835.698213020834</v>
      </c>
      <c r="H5" s="29" t="s">
        <v>78</v>
      </c>
      <c r="I5" s="29" t="s">
        <v>79</v>
      </c>
      <c r="K5" s="29"/>
      <c r="M5" s="29"/>
      <c r="N5" s="29"/>
    </row>
    <row r="6" spans="1:15" x14ac:dyDescent="0.25">
      <c r="A6" s="29">
        <v>4</v>
      </c>
      <c r="B6" s="29">
        <v>77003</v>
      </c>
      <c r="C6" s="29" t="s">
        <v>477</v>
      </c>
      <c r="D6" s="29" t="s">
        <v>484</v>
      </c>
      <c r="E6" s="29" t="s">
        <v>485</v>
      </c>
      <c r="F6" s="30">
        <v>43835</v>
      </c>
      <c r="G6" s="31">
        <v>43835.700104351854</v>
      </c>
      <c r="H6" s="29" t="s">
        <v>78</v>
      </c>
      <c r="I6" s="29" t="s">
        <v>79</v>
      </c>
      <c r="K6" s="29"/>
      <c r="M6" s="29"/>
      <c r="N6" s="29"/>
    </row>
    <row r="7" spans="1:15" x14ac:dyDescent="0.25">
      <c r="A7" s="29">
        <v>5</v>
      </c>
      <c r="B7" s="29">
        <v>77004</v>
      </c>
      <c r="C7" s="29" t="s">
        <v>477</v>
      </c>
      <c r="D7" s="29" t="s">
        <v>486</v>
      </c>
      <c r="E7" s="29" t="s">
        <v>487</v>
      </c>
      <c r="F7" s="30">
        <v>43835</v>
      </c>
      <c r="G7" s="31">
        <v>43835.73255818287</v>
      </c>
      <c r="H7" s="29" t="s">
        <v>33</v>
      </c>
      <c r="I7" s="29" t="s">
        <v>34</v>
      </c>
      <c r="K7" s="29"/>
      <c r="M7" s="29"/>
      <c r="N7" s="29"/>
    </row>
    <row r="8" spans="1:15" x14ac:dyDescent="0.25">
      <c r="A8" s="29">
        <v>6</v>
      </c>
      <c r="B8" s="29">
        <v>77040</v>
      </c>
      <c r="C8" s="29" t="s">
        <v>488</v>
      </c>
      <c r="D8" s="29" t="s">
        <v>489</v>
      </c>
      <c r="E8" s="29" t="s">
        <v>490</v>
      </c>
      <c r="F8" s="30">
        <v>43835</v>
      </c>
      <c r="G8" s="31">
        <v>43835.690319456022</v>
      </c>
      <c r="H8" s="29" t="s">
        <v>398</v>
      </c>
      <c r="I8" s="29" t="s">
        <v>491</v>
      </c>
      <c r="K8" s="29"/>
      <c r="M8" s="29"/>
      <c r="N8" s="29"/>
    </row>
    <row r="9" spans="1:15" x14ac:dyDescent="0.25">
      <c r="A9" s="29">
        <v>7</v>
      </c>
      <c r="B9" s="29">
        <v>77042</v>
      </c>
      <c r="C9" s="29" t="s">
        <v>488</v>
      </c>
      <c r="D9" s="29" t="s">
        <v>492</v>
      </c>
      <c r="E9" s="29" t="s">
        <v>493</v>
      </c>
      <c r="F9" s="30">
        <v>43835</v>
      </c>
      <c r="G9" s="31">
        <v>43835.694989780095</v>
      </c>
      <c r="H9" s="29" t="s">
        <v>398</v>
      </c>
      <c r="I9" s="29" t="s">
        <v>491</v>
      </c>
      <c r="K9" s="29"/>
      <c r="M9" s="29"/>
      <c r="N9" s="29"/>
    </row>
    <row r="10" spans="1:15" x14ac:dyDescent="0.25">
      <c r="A10" s="29">
        <v>8</v>
      </c>
      <c r="B10" s="29">
        <v>77043</v>
      </c>
      <c r="C10" s="29" t="s">
        <v>488</v>
      </c>
      <c r="D10" s="29" t="s">
        <v>494</v>
      </c>
      <c r="E10" s="29" t="s">
        <v>495</v>
      </c>
      <c r="F10" s="30">
        <v>43835</v>
      </c>
      <c r="G10" s="29"/>
      <c r="H10" s="29" t="s">
        <v>291</v>
      </c>
      <c r="I10" s="29" t="s">
        <v>292</v>
      </c>
      <c r="K10" s="29"/>
      <c r="M10" s="29"/>
      <c r="N10" s="29"/>
    </row>
    <row r="11" spans="1:15" x14ac:dyDescent="0.25">
      <c r="A11" s="29">
        <v>9</v>
      </c>
      <c r="B11" s="29">
        <v>77044</v>
      </c>
      <c r="C11" s="29" t="s">
        <v>488</v>
      </c>
      <c r="D11" s="29" t="s">
        <v>496</v>
      </c>
      <c r="E11" s="29" t="s">
        <v>497</v>
      </c>
      <c r="F11" s="30">
        <v>43835</v>
      </c>
      <c r="G11" s="29"/>
      <c r="H11" s="29" t="s">
        <v>291</v>
      </c>
      <c r="I11" s="29" t="s">
        <v>292</v>
      </c>
      <c r="K11" s="29"/>
      <c r="M11" s="29"/>
      <c r="N11" s="29"/>
      <c r="O11" s="29"/>
    </row>
    <row r="12" spans="1:15" x14ac:dyDescent="0.25">
      <c r="A12" s="29">
        <v>10</v>
      </c>
      <c r="B12" s="29">
        <v>77080</v>
      </c>
      <c r="C12" s="29" t="s">
        <v>498</v>
      </c>
      <c r="D12" s="29" t="s">
        <v>499</v>
      </c>
      <c r="E12" s="29" t="s">
        <v>500</v>
      </c>
      <c r="F12" s="30">
        <v>43835</v>
      </c>
      <c r="G12" s="31">
        <v>43835.817187824076</v>
      </c>
      <c r="H12" s="29" t="s">
        <v>147</v>
      </c>
      <c r="I12" s="29" t="s">
        <v>148</v>
      </c>
      <c r="K12" s="29"/>
      <c r="M12" s="29"/>
      <c r="N12" s="29"/>
    </row>
    <row r="13" spans="1:15" x14ac:dyDescent="0.25">
      <c r="A13" s="29">
        <v>11</v>
      </c>
      <c r="B13" s="29">
        <v>77082</v>
      </c>
      <c r="C13" s="29" t="s">
        <v>498</v>
      </c>
      <c r="D13" s="29" t="s">
        <v>501</v>
      </c>
      <c r="E13" s="29" t="s">
        <v>502</v>
      </c>
      <c r="F13" s="30">
        <v>43835</v>
      </c>
      <c r="G13" s="31">
        <v>43835.692416446756</v>
      </c>
      <c r="H13" s="29" t="s">
        <v>398</v>
      </c>
      <c r="I13" s="29" t="s">
        <v>491</v>
      </c>
      <c r="K13" s="29"/>
      <c r="M13" s="29"/>
      <c r="N13" s="29"/>
    </row>
    <row r="14" spans="1:15" x14ac:dyDescent="0.25">
      <c r="A14" s="29">
        <v>12</v>
      </c>
      <c r="B14" s="29">
        <v>77083</v>
      </c>
      <c r="C14" s="29" t="s">
        <v>498</v>
      </c>
      <c r="D14" s="29" t="s">
        <v>503</v>
      </c>
      <c r="E14" s="29" t="s">
        <v>504</v>
      </c>
      <c r="F14" s="30">
        <v>43835</v>
      </c>
      <c r="G14" s="31">
        <v>43835.812480057873</v>
      </c>
      <c r="H14" s="29" t="s">
        <v>147</v>
      </c>
      <c r="I14" s="29" t="s">
        <v>148</v>
      </c>
      <c r="K14" s="29"/>
      <c r="M14" s="29"/>
      <c r="N14" s="29"/>
      <c r="O14" s="29"/>
    </row>
    <row r="15" spans="1:15" x14ac:dyDescent="0.25">
      <c r="A15" s="29">
        <v>13</v>
      </c>
      <c r="B15" s="29">
        <v>77084</v>
      </c>
      <c r="C15" s="29" t="s">
        <v>498</v>
      </c>
      <c r="D15" s="29" t="s">
        <v>505</v>
      </c>
      <c r="E15" s="29" t="s">
        <v>506</v>
      </c>
      <c r="F15" s="30">
        <v>43835</v>
      </c>
      <c r="G15" s="31">
        <v>43835.82050746528</v>
      </c>
      <c r="H15" s="29" t="s">
        <v>147</v>
      </c>
      <c r="I15" s="29" t="s">
        <v>148</v>
      </c>
      <c r="K15" s="29"/>
      <c r="M15" s="29"/>
      <c r="N15" s="29"/>
    </row>
    <row r="16" spans="1:15" x14ac:dyDescent="0.25">
      <c r="A16" s="29"/>
      <c r="B16" s="29"/>
      <c r="C16" s="29"/>
      <c r="D16" s="29"/>
      <c r="E16" s="29"/>
      <c r="F16" s="30"/>
      <c r="G16" s="31"/>
      <c r="H16" s="29"/>
      <c r="I16" s="29"/>
      <c r="J16" s="29"/>
      <c r="K16" s="29"/>
      <c r="L16" s="29"/>
      <c r="M16" s="29"/>
      <c r="N16" s="29"/>
    </row>
    <row r="17" spans="1:14" x14ac:dyDescent="0.25">
      <c r="A17" s="29"/>
      <c r="B17" s="29"/>
      <c r="C17" s="29"/>
      <c r="D17" s="29"/>
      <c r="E17" s="29"/>
      <c r="F17" s="30"/>
      <c r="G17" s="31"/>
      <c r="H17" s="29"/>
      <c r="I17" s="29"/>
      <c r="J17" s="29"/>
      <c r="K17" s="29"/>
      <c r="L17" s="29"/>
      <c r="M17" s="29"/>
      <c r="N17" s="29"/>
    </row>
    <row r="18" spans="1:14" x14ac:dyDescent="0.25">
      <c r="A18" s="29"/>
      <c r="B18" s="29"/>
      <c r="C18" s="29"/>
      <c r="D18" s="29"/>
      <c r="E18" s="29"/>
      <c r="F18" s="30"/>
      <c r="G18" s="31"/>
      <c r="H18" s="29"/>
      <c r="I18" s="29"/>
      <c r="J18" s="29"/>
      <c r="K18" s="29"/>
      <c r="L18" s="29"/>
      <c r="M18" s="29"/>
      <c r="N18" s="29"/>
    </row>
    <row r="19" spans="1:14" x14ac:dyDescent="0.25">
      <c r="A19" s="29"/>
      <c r="B19" s="29"/>
      <c r="C19" s="29"/>
      <c r="D19" s="29"/>
      <c r="E19" s="29"/>
      <c r="F19" s="30"/>
      <c r="G19" s="31"/>
      <c r="H19" s="29"/>
      <c r="I19" s="29"/>
      <c r="J19" s="29"/>
      <c r="K19" s="29"/>
      <c r="L19" s="29"/>
      <c r="M19" s="29"/>
    </row>
    <row r="20" spans="1:14" x14ac:dyDescent="0.25">
      <c r="A20" s="29"/>
      <c r="B20" s="29"/>
      <c r="C20" s="29"/>
      <c r="D20" s="29"/>
      <c r="E20" s="29"/>
      <c r="F20" s="30"/>
      <c r="G20" s="31"/>
      <c r="H20" s="29"/>
      <c r="I20" s="29"/>
      <c r="J20" s="29"/>
      <c r="K20" s="29"/>
      <c r="L20" s="29"/>
      <c r="M20" s="29"/>
    </row>
    <row r="21" spans="1:14" x14ac:dyDescent="0.25">
      <c r="A21" s="29"/>
      <c r="B21" s="29"/>
      <c r="C21" s="29"/>
      <c r="D21" s="29"/>
      <c r="E21" s="29"/>
      <c r="F21" s="30"/>
      <c r="G21" s="31"/>
      <c r="H21" s="29"/>
      <c r="I21" s="29"/>
      <c r="J21" s="29"/>
      <c r="K21" s="29"/>
      <c r="L21" s="29"/>
      <c r="M21" s="29"/>
    </row>
    <row r="22" spans="1:14" x14ac:dyDescent="0.25">
      <c r="A22" s="29"/>
      <c r="B22" s="29"/>
      <c r="C22" s="29"/>
      <c r="D22" s="29"/>
      <c r="E22" s="29"/>
      <c r="F22" s="30"/>
      <c r="G22" s="31"/>
      <c r="H22" s="29"/>
      <c r="I22" s="29"/>
      <c r="J22" s="29"/>
      <c r="K22" s="29"/>
      <c r="L22" s="29"/>
      <c r="M22" s="29"/>
    </row>
    <row r="23" spans="1:14" x14ac:dyDescent="0.25">
      <c r="A23" s="29"/>
      <c r="B23" s="29"/>
      <c r="C23" s="29"/>
      <c r="D23" s="29"/>
      <c r="E23" s="29"/>
      <c r="F23" s="30"/>
      <c r="G23" s="31"/>
      <c r="H23" s="29"/>
      <c r="I23" s="29"/>
      <c r="J23" s="29"/>
      <c r="K23" s="29"/>
      <c r="L23" s="29"/>
      <c r="M23" s="29"/>
    </row>
    <row r="24" spans="1:14" x14ac:dyDescent="0.25">
      <c r="A24" s="29"/>
      <c r="B24" s="29"/>
      <c r="C24" s="29"/>
      <c r="D24" s="29"/>
      <c r="E24" s="29"/>
      <c r="F24" s="30"/>
      <c r="G24" s="31"/>
      <c r="H24" s="29"/>
      <c r="I24" s="29"/>
      <c r="J24" s="29"/>
      <c r="K24" s="29"/>
      <c r="L24" s="29"/>
      <c r="M24" s="29"/>
    </row>
    <row r="25" spans="1:14" x14ac:dyDescent="0.25">
      <c r="A25" s="29"/>
      <c r="B25" s="29"/>
      <c r="C25" s="29"/>
      <c r="D25" s="29"/>
      <c r="E25" s="29"/>
      <c r="F25" s="30"/>
      <c r="G25" s="31"/>
      <c r="H25" s="29"/>
      <c r="I25" s="29"/>
      <c r="J25" s="29"/>
      <c r="K25" s="29"/>
      <c r="L25" s="29"/>
      <c r="M25" s="29"/>
    </row>
    <row r="26" spans="1:14" x14ac:dyDescent="0.25">
      <c r="A26" s="29"/>
      <c r="B26" s="29"/>
      <c r="C26" s="29"/>
      <c r="D26" s="29"/>
      <c r="E26" s="29"/>
      <c r="F26" s="30"/>
      <c r="G26" s="31"/>
      <c r="H26" s="29"/>
      <c r="I26" s="29"/>
      <c r="J26" s="29"/>
      <c r="K26" s="29"/>
      <c r="L26" s="29"/>
      <c r="M26" s="29"/>
    </row>
    <row r="27" spans="1:14" x14ac:dyDescent="0.25">
      <c r="A27" s="29"/>
      <c r="B27" s="29"/>
      <c r="C27" s="29"/>
      <c r="D27" s="29"/>
      <c r="E27" s="29"/>
      <c r="F27" s="30"/>
      <c r="G27" s="29"/>
      <c r="H27" s="29"/>
      <c r="I27" s="29"/>
      <c r="J27" s="29"/>
      <c r="K27" s="29"/>
      <c r="L27" s="29"/>
      <c r="M27" s="29"/>
    </row>
    <row r="28" spans="1:14" x14ac:dyDescent="0.25">
      <c r="A28" s="29"/>
      <c r="B28" s="29"/>
      <c r="C28" s="29"/>
      <c r="D28" s="29"/>
      <c r="E28" s="29"/>
      <c r="F28" s="30"/>
      <c r="G28" s="31"/>
      <c r="H28" s="29"/>
      <c r="I28" s="29"/>
      <c r="J28" s="29"/>
      <c r="K28" s="29"/>
      <c r="L28" s="29"/>
      <c r="M28" s="29"/>
    </row>
    <row r="29" spans="1:14" x14ac:dyDescent="0.25">
      <c r="A29" s="29"/>
      <c r="B29" s="29"/>
      <c r="C29" s="29"/>
      <c r="D29" s="29"/>
      <c r="E29" s="29"/>
      <c r="F29" s="30"/>
      <c r="G29" s="31"/>
      <c r="H29" s="29"/>
      <c r="I29" s="29"/>
      <c r="J29" s="29"/>
      <c r="K29" s="29"/>
      <c r="L29" s="29"/>
      <c r="M29" s="29"/>
    </row>
    <row r="30" spans="1:14" x14ac:dyDescent="0.25">
      <c r="A30" s="29"/>
      <c r="B30" s="29"/>
      <c r="C30" s="29"/>
      <c r="D30" s="29"/>
      <c r="E30" s="29"/>
      <c r="F30" s="30"/>
      <c r="G30" s="31"/>
      <c r="H30" s="29"/>
      <c r="I30" s="29"/>
      <c r="J30" s="29"/>
      <c r="K30" s="29"/>
      <c r="L30" s="29"/>
      <c r="M30" s="29"/>
    </row>
    <row r="31" spans="1:14" x14ac:dyDescent="0.25">
      <c r="A31" s="29"/>
      <c r="B31" s="29"/>
      <c r="C31" s="29"/>
      <c r="D31" s="29"/>
      <c r="E31" s="29"/>
      <c r="F31" s="30"/>
      <c r="G31" s="31"/>
      <c r="H31" s="29"/>
      <c r="I31" s="29"/>
      <c r="J31" s="29"/>
      <c r="K31" s="29"/>
      <c r="L31" s="29"/>
      <c r="M31" s="29"/>
    </row>
    <row r="32" spans="1:14" x14ac:dyDescent="0.25">
      <c r="A32" s="29"/>
      <c r="B32" s="29"/>
      <c r="C32" s="29"/>
      <c r="D32" s="29"/>
      <c r="E32" s="29"/>
      <c r="F32" s="30"/>
      <c r="G32" s="31"/>
      <c r="H32" s="29"/>
      <c r="I32" s="29"/>
      <c r="J32" s="29"/>
      <c r="K32" s="29"/>
      <c r="L32" s="29"/>
      <c r="M32" s="29"/>
    </row>
    <row r="33" spans="1:13" x14ac:dyDescent="0.25">
      <c r="A33" s="29"/>
      <c r="B33" s="29"/>
      <c r="C33" s="29"/>
      <c r="D33" s="29"/>
      <c r="E33" s="29"/>
      <c r="F33" s="30"/>
      <c r="G33" s="31"/>
      <c r="H33" s="29"/>
      <c r="I33" s="29"/>
      <c r="J33" s="29"/>
      <c r="K33" s="29"/>
      <c r="L33" s="29"/>
      <c r="M33" s="29"/>
    </row>
    <row r="34" spans="1:13" x14ac:dyDescent="0.25">
      <c r="A34" s="29"/>
      <c r="B34" s="29"/>
      <c r="C34" s="29"/>
      <c r="D34" s="29"/>
      <c r="E34" s="29"/>
      <c r="F34" s="30"/>
      <c r="G34" s="29"/>
      <c r="H34" s="29"/>
      <c r="I34" s="29"/>
      <c r="J34" s="29"/>
      <c r="K34" s="29"/>
      <c r="L34" s="29"/>
      <c r="M34" s="29"/>
    </row>
    <row r="35" spans="1:13" x14ac:dyDescent="0.25">
      <c r="A35" s="29"/>
      <c r="B35" s="29"/>
      <c r="C35" s="29"/>
      <c r="D35" s="29"/>
      <c r="E35" s="29"/>
      <c r="F35" s="30"/>
      <c r="G35" s="31"/>
      <c r="H35" s="29"/>
      <c r="I35" s="29"/>
      <c r="J35" s="29"/>
      <c r="K35" s="29"/>
      <c r="L35" s="29"/>
      <c r="M35" s="29"/>
    </row>
    <row r="36" spans="1:13" x14ac:dyDescent="0.25">
      <c r="A36" s="29"/>
      <c r="B36" s="29"/>
      <c r="C36" s="29"/>
      <c r="D36" s="29"/>
      <c r="E36" s="29"/>
      <c r="F36" s="30"/>
      <c r="G36" s="31"/>
      <c r="H36" s="29"/>
      <c r="I36" s="29"/>
      <c r="J36" s="29"/>
      <c r="K36" s="29"/>
      <c r="L36" s="29"/>
      <c r="M36" s="29"/>
    </row>
    <row r="37" spans="1:13" x14ac:dyDescent="0.25">
      <c r="A37" s="29"/>
      <c r="B37" s="29"/>
      <c r="C37" s="29"/>
      <c r="D37" s="29"/>
      <c r="E37" s="29"/>
      <c r="F37" s="30"/>
      <c r="G37" s="31"/>
      <c r="H37" s="29"/>
      <c r="I37" s="29"/>
      <c r="J37" s="29"/>
      <c r="K37" s="29"/>
      <c r="L37" s="29"/>
      <c r="M37" s="29"/>
    </row>
    <row r="38" spans="1:13" x14ac:dyDescent="0.25">
      <c r="A38" s="29"/>
      <c r="B38" s="29"/>
      <c r="C38" s="29"/>
      <c r="D38" s="29"/>
      <c r="E38" s="29"/>
      <c r="F38" s="30"/>
      <c r="G38" s="31"/>
      <c r="H38" s="29"/>
      <c r="I38" s="29"/>
      <c r="J38" s="29"/>
      <c r="K38" s="29"/>
      <c r="L38" s="29"/>
      <c r="M38" s="29"/>
    </row>
    <row r="39" spans="1:13" x14ac:dyDescent="0.25">
      <c r="A39" s="29"/>
      <c r="B39" s="29"/>
      <c r="C39" s="29"/>
      <c r="D39" s="29"/>
      <c r="E39" s="29"/>
      <c r="F39" s="30"/>
      <c r="G39" s="31"/>
      <c r="H39" s="29"/>
      <c r="I39" s="29"/>
      <c r="J39" s="29"/>
      <c r="K39" s="29"/>
      <c r="L39" s="29"/>
      <c r="M39" s="29"/>
    </row>
    <row r="40" spans="1:13" x14ac:dyDescent="0.25">
      <c r="A40" s="29"/>
      <c r="B40" s="29"/>
      <c r="C40" s="29"/>
      <c r="D40" s="29"/>
      <c r="E40" s="29"/>
      <c r="F40" s="30"/>
      <c r="G40" s="29"/>
      <c r="H40" s="29"/>
      <c r="I40" s="29"/>
      <c r="J40" s="29"/>
      <c r="K40" s="29"/>
      <c r="L40" s="29"/>
      <c r="M40" s="29"/>
    </row>
    <row r="41" spans="1:13" x14ac:dyDescent="0.25">
      <c r="A41" s="29"/>
      <c r="B41" s="29"/>
      <c r="C41" s="29"/>
      <c r="D41" s="29"/>
      <c r="E41" s="29"/>
      <c r="F41" s="30"/>
      <c r="G41" s="31"/>
      <c r="H41" s="29"/>
      <c r="I41" s="29"/>
      <c r="J41" s="29"/>
      <c r="K41" s="29"/>
      <c r="L41" s="29"/>
      <c r="M41" s="29"/>
    </row>
    <row r="42" spans="1:13" x14ac:dyDescent="0.25">
      <c r="A42" s="29"/>
      <c r="B42" s="29"/>
      <c r="C42" s="29"/>
      <c r="D42" s="29"/>
      <c r="E42" s="29"/>
      <c r="F42" s="30"/>
      <c r="G42" s="31"/>
      <c r="H42" s="29"/>
      <c r="I42" s="29"/>
      <c r="J42" s="29"/>
      <c r="K42" s="29"/>
      <c r="L42" s="29"/>
      <c r="M42" s="29"/>
    </row>
    <row r="43" spans="1:13" x14ac:dyDescent="0.25">
      <c r="A43" s="29"/>
      <c r="B43" s="29"/>
      <c r="C43" s="29"/>
      <c r="D43" s="29"/>
      <c r="E43" s="29"/>
      <c r="F43" s="30"/>
      <c r="G43" s="31"/>
      <c r="H43" s="29"/>
      <c r="I43" s="29"/>
      <c r="J43" s="29"/>
      <c r="K43" s="29"/>
      <c r="L43" s="29"/>
      <c r="M43" s="29"/>
    </row>
    <row r="44" spans="1:13" x14ac:dyDescent="0.25">
      <c r="A44" s="29"/>
      <c r="B44" s="29"/>
      <c r="C44" s="29"/>
      <c r="D44" s="29"/>
      <c r="E44" s="29"/>
      <c r="F44" s="30"/>
      <c r="G44" s="31"/>
      <c r="H44" s="29"/>
      <c r="I44" s="29"/>
      <c r="J44" s="29"/>
      <c r="K44" s="29"/>
      <c r="L44" s="29"/>
      <c r="M44" s="29"/>
    </row>
    <row r="45" spans="1:13" x14ac:dyDescent="0.25">
      <c r="A45" s="29"/>
      <c r="B45" s="29"/>
      <c r="C45" s="29"/>
      <c r="D45" s="29"/>
      <c r="E45" s="29"/>
      <c r="F45" s="30"/>
      <c r="G45" s="31"/>
      <c r="H45" s="29"/>
      <c r="I45" s="29"/>
      <c r="J45" s="29"/>
      <c r="K45" s="29"/>
      <c r="L45" s="29"/>
      <c r="M45" s="29"/>
    </row>
    <row r="46" spans="1:13" x14ac:dyDescent="0.25">
      <c r="A46" s="29"/>
      <c r="B46" s="29"/>
      <c r="C46" s="29"/>
      <c r="D46" s="29"/>
      <c r="E46" s="29"/>
      <c r="F46" s="30"/>
      <c r="G46" s="31"/>
      <c r="H46" s="29"/>
      <c r="I46" s="29"/>
      <c r="J46" s="29"/>
      <c r="K46" s="29"/>
      <c r="L46" s="29"/>
      <c r="M46" s="29"/>
    </row>
    <row r="47" spans="1:13" x14ac:dyDescent="0.25">
      <c r="A47" s="29"/>
      <c r="B47" s="29"/>
      <c r="C47" s="29"/>
      <c r="D47" s="29"/>
      <c r="E47" s="29"/>
      <c r="F47" s="30"/>
      <c r="G47" s="31"/>
      <c r="H47" s="29"/>
      <c r="I47" s="29"/>
      <c r="J47" s="29"/>
      <c r="K47" s="29"/>
      <c r="L47" s="29"/>
      <c r="M47" s="29"/>
    </row>
    <row r="48" spans="1:13" x14ac:dyDescent="0.25">
      <c r="A48" s="29"/>
      <c r="B48" s="29"/>
      <c r="C48" s="29"/>
      <c r="D48" s="29"/>
      <c r="E48" s="29"/>
      <c r="F48" s="30"/>
      <c r="G48" s="31"/>
      <c r="H48" s="29"/>
      <c r="I48" s="29"/>
      <c r="J48" s="29"/>
      <c r="K48" s="29"/>
      <c r="L48" s="29"/>
      <c r="M48" s="29"/>
    </row>
    <row r="49" spans="1:13" x14ac:dyDescent="0.25">
      <c r="A49" s="29"/>
      <c r="B49" s="29"/>
      <c r="C49" s="29"/>
      <c r="D49" s="29"/>
      <c r="E49" s="29"/>
      <c r="F49" s="30"/>
      <c r="G49" s="31"/>
      <c r="H49" s="29"/>
      <c r="I49" s="29"/>
      <c r="J49" s="29"/>
      <c r="K49" s="29"/>
      <c r="L49" s="29"/>
      <c r="M49" s="29"/>
    </row>
    <row r="50" spans="1:13" x14ac:dyDescent="0.25">
      <c r="A50" s="29"/>
      <c r="B50" s="29"/>
      <c r="C50" s="29"/>
      <c r="D50" s="29"/>
      <c r="E50" s="29"/>
      <c r="F50" s="30"/>
      <c r="G50" s="31"/>
      <c r="H50" s="29"/>
      <c r="I50" s="29"/>
      <c r="J50" s="29"/>
      <c r="K50" s="29"/>
      <c r="L50" s="29"/>
      <c r="M50" s="29"/>
    </row>
    <row r="51" spans="1:13" x14ac:dyDescent="0.25">
      <c r="A51" s="29"/>
      <c r="B51" s="29"/>
      <c r="C51" s="29"/>
      <c r="D51" s="29"/>
      <c r="E51" s="29"/>
      <c r="F51" s="30"/>
      <c r="G51" s="31"/>
      <c r="H51" s="29"/>
      <c r="I51" s="29"/>
      <c r="J51" s="29"/>
      <c r="K51" s="29"/>
      <c r="L51" s="29"/>
      <c r="M51" s="29"/>
    </row>
    <row r="52" spans="1:13" x14ac:dyDescent="0.25">
      <c r="A52" s="29"/>
      <c r="B52" s="29"/>
      <c r="C52" s="29"/>
      <c r="D52" s="29"/>
      <c r="E52" s="29"/>
      <c r="F52" s="30"/>
      <c r="G52" s="31"/>
      <c r="H52" s="29"/>
      <c r="I52" s="29"/>
      <c r="J52" s="29"/>
      <c r="K52" s="29"/>
      <c r="L52" s="29"/>
      <c r="M52" s="29"/>
    </row>
    <row r="53" spans="1:13" x14ac:dyDescent="0.25">
      <c r="A53" s="29"/>
      <c r="B53" s="29"/>
      <c r="C53" s="29"/>
      <c r="D53" s="29"/>
      <c r="E53" s="29"/>
      <c r="F53" s="30"/>
      <c r="G53" s="31"/>
      <c r="H53" s="29"/>
      <c r="I53" s="29"/>
      <c r="J53" s="29"/>
      <c r="K53" s="29"/>
      <c r="L53" s="29"/>
      <c r="M53" s="29"/>
    </row>
    <row r="54" spans="1:13" x14ac:dyDescent="0.25">
      <c r="A54" s="29"/>
      <c r="B54" s="29"/>
      <c r="C54" s="29"/>
      <c r="D54" s="29"/>
      <c r="E54" s="29"/>
      <c r="F54" s="30"/>
      <c r="G54" s="31"/>
      <c r="H54" s="29"/>
      <c r="I54" s="29"/>
      <c r="J54" s="29"/>
      <c r="K54" s="29"/>
      <c r="L54" s="29"/>
      <c r="M54" s="29"/>
    </row>
    <row r="55" spans="1:13" x14ac:dyDescent="0.25">
      <c r="A55" s="29"/>
      <c r="B55" s="29"/>
      <c r="C55" s="29"/>
      <c r="D55" s="29"/>
      <c r="E55" s="29"/>
      <c r="F55" s="30"/>
      <c r="G55" s="31"/>
      <c r="H55" s="29"/>
      <c r="I55" s="29"/>
      <c r="J55" s="29"/>
      <c r="K55" s="29"/>
      <c r="L55" s="29"/>
      <c r="M55" s="29"/>
    </row>
    <row r="56" spans="1:13" x14ac:dyDescent="0.2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</row>
  </sheetData>
  <mergeCells count="3">
    <mergeCell ref="I2:J2"/>
    <mergeCell ref="K2:L2"/>
    <mergeCell ref="M2:N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65"/>
  <sheetViews>
    <sheetView zoomScaleNormal="100" workbookViewId="0">
      <selection activeCell="J10" sqref="J10"/>
    </sheetView>
  </sheetViews>
  <sheetFormatPr defaultRowHeight="13.2" x14ac:dyDescent="0.25"/>
  <cols>
    <col min="3" max="3" width="15.6640625" bestFit="1" customWidth="1"/>
    <col min="4" max="4" width="15.6640625" customWidth="1"/>
    <col min="5" max="5" width="11.5546875" bestFit="1" customWidth="1"/>
    <col min="6" max="6" width="14.88671875" bestFit="1" customWidth="1"/>
    <col min="7" max="7" width="14.88671875" customWidth="1"/>
    <col min="8" max="8" width="11.5546875" bestFit="1" customWidth="1"/>
    <col min="9" max="9" width="15.6640625" bestFit="1" customWidth="1"/>
    <col min="10" max="10" width="18.88671875" customWidth="1"/>
    <col min="11" max="11" width="11.5546875" bestFit="1" customWidth="1"/>
    <col min="12" max="12" width="14.5546875" bestFit="1" customWidth="1"/>
    <col min="13" max="13" width="11.5546875" bestFit="1" customWidth="1"/>
    <col min="14" max="14" width="11" bestFit="1" customWidth="1"/>
  </cols>
  <sheetData>
    <row r="1" spans="1:17" x14ac:dyDescent="0.25">
      <c r="B1" s="55" t="s">
        <v>99</v>
      </c>
      <c r="C1" s="55"/>
      <c r="D1" s="55"/>
      <c r="E1" s="56" t="s">
        <v>164</v>
      </c>
      <c r="F1" s="56"/>
      <c r="G1" s="5"/>
      <c r="H1" s="5"/>
      <c r="I1" s="56" t="s">
        <v>165</v>
      </c>
      <c r="J1" s="56"/>
      <c r="K1" t="s">
        <v>178</v>
      </c>
      <c r="L1" t="s">
        <v>103</v>
      </c>
      <c r="M1" t="s">
        <v>103</v>
      </c>
      <c r="N1" t="s">
        <v>180</v>
      </c>
      <c r="O1" t="s">
        <v>180</v>
      </c>
    </row>
    <row r="2" spans="1:17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>
        <f t="shared" ref="P2:P26" si="0">SUM(L2:O2)</f>
        <v>0</v>
      </c>
      <c r="Q2">
        <f>+N2+O2</f>
        <v>0</v>
      </c>
    </row>
    <row r="3" spans="1:17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>
        <f t="shared" si="0"/>
        <v>0</v>
      </c>
      <c r="Q3">
        <f t="shared" ref="Q3:Q61" si="1">+N3+O3</f>
        <v>0</v>
      </c>
    </row>
    <row r="4" spans="1:17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>
        <f t="shared" si="0"/>
        <v>0</v>
      </c>
      <c r="Q4">
        <f t="shared" si="1"/>
        <v>0</v>
      </c>
    </row>
    <row r="5" spans="1:17" x14ac:dyDescent="0.2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>
        <f t="shared" si="0"/>
        <v>0</v>
      </c>
      <c r="Q5">
        <f t="shared" si="1"/>
        <v>0</v>
      </c>
    </row>
    <row r="6" spans="1:17" x14ac:dyDescent="0.2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>
        <f t="shared" si="0"/>
        <v>0</v>
      </c>
      <c r="Q6">
        <f t="shared" si="1"/>
        <v>0</v>
      </c>
    </row>
    <row r="7" spans="1:17" x14ac:dyDescent="0.2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>
        <f t="shared" si="0"/>
        <v>0</v>
      </c>
      <c r="Q7">
        <f t="shared" si="1"/>
        <v>0</v>
      </c>
    </row>
    <row r="8" spans="1:17" x14ac:dyDescent="0.2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>
        <f t="shared" si="0"/>
        <v>0</v>
      </c>
      <c r="Q8">
        <f t="shared" si="1"/>
        <v>0</v>
      </c>
    </row>
    <row r="9" spans="1:17" x14ac:dyDescent="0.2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>
        <f t="shared" si="0"/>
        <v>0</v>
      </c>
      <c r="Q9">
        <f t="shared" si="1"/>
        <v>0</v>
      </c>
    </row>
    <row r="10" spans="1:17" x14ac:dyDescent="0.2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>
        <f t="shared" si="0"/>
        <v>0</v>
      </c>
      <c r="Q10">
        <f t="shared" si="1"/>
        <v>0</v>
      </c>
    </row>
    <row r="11" spans="1:17" x14ac:dyDescent="0.2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>
        <f t="shared" si="0"/>
        <v>0</v>
      </c>
      <c r="Q11">
        <f t="shared" si="1"/>
        <v>0</v>
      </c>
    </row>
    <row r="12" spans="1:17" x14ac:dyDescent="0.2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>
        <f t="shared" si="0"/>
        <v>0</v>
      </c>
      <c r="Q12">
        <f t="shared" si="1"/>
        <v>0</v>
      </c>
    </row>
    <row r="13" spans="1:17" x14ac:dyDescent="0.25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>
        <f t="shared" si="0"/>
        <v>0</v>
      </c>
      <c r="Q13">
        <f t="shared" si="1"/>
        <v>0</v>
      </c>
    </row>
    <row r="14" spans="1:17" x14ac:dyDescent="0.2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>
        <f t="shared" si="0"/>
        <v>0</v>
      </c>
      <c r="Q14">
        <f t="shared" si="1"/>
        <v>0</v>
      </c>
    </row>
    <row r="15" spans="1:17" x14ac:dyDescent="0.2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>
        <f t="shared" si="0"/>
        <v>0</v>
      </c>
      <c r="Q15">
        <f t="shared" si="1"/>
        <v>0</v>
      </c>
    </row>
    <row r="16" spans="1:17" x14ac:dyDescent="0.2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>
        <f t="shared" si="0"/>
        <v>0</v>
      </c>
      <c r="Q16">
        <f t="shared" si="1"/>
        <v>0</v>
      </c>
    </row>
    <row r="17" spans="1:17" x14ac:dyDescent="0.2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>
        <f t="shared" si="0"/>
        <v>0</v>
      </c>
      <c r="Q17">
        <f t="shared" si="1"/>
        <v>0</v>
      </c>
    </row>
    <row r="18" spans="1:17" x14ac:dyDescent="0.2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>
        <f t="shared" si="0"/>
        <v>0</v>
      </c>
      <c r="Q18">
        <f t="shared" si="1"/>
        <v>0</v>
      </c>
    </row>
    <row r="19" spans="1:17" x14ac:dyDescent="0.2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>
        <f t="shared" si="0"/>
        <v>0</v>
      </c>
      <c r="Q19">
        <f t="shared" si="1"/>
        <v>0</v>
      </c>
    </row>
    <row r="20" spans="1:17" x14ac:dyDescent="0.2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>
        <f t="shared" si="0"/>
        <v>0</v>
      </c>
      <c r="Q20">
        <f t="shared" si="1"/>
        <v>0</v>
      </c>
    </row>
    <row r="21" spans="1:17" x14ac:dyDescent="0.2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>
        <f t="shared" si="0"/>
        <v>0</v>
      </c>
      <c r="Q21">
        <f t="shared" si="1"/>
        <v>0</v>
      </c>
    </row>
    <row r="22" spans="1:17" x14ac:dyDescent="0.2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>
        <f t="shared" si="0"/>
        <v>0</v>
      </c>
      <c r="Q22">
        <f t="shared" si="1"/>
        <v>0</v>
      </c>
    </row>
    <row r="23" spans="1:17" x14ac:dyDescent="0.2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>
        <f t="shared" si="0"/>
        <v>0</v>
      </c>
      <c r="Q23">
        <f t="shared" si="1"/>
        <v>0</v>
      </c>
    </row>
    <row r="24" spans="1:17" x14ac:dyDescent="0.2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>
        <f t="shared" si="0"/>
        <v>0</v>
      </c>
      <c r="Q24">
        <f t="shared" si="1"/>
        <v>0</v>
      </c>
    </row>
    <row r="25" spans="1:17" x14ac:dyDescent="0.2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>
        <f t="shared" si="0"/>
        <v>0</v>
      </c>
      <c r="Q25">
        <f t="shared" si="1"/>
        <v>0</v>
      </c>
    </row>
    <row r="26" spans="1:17" x14ac:dyDescent="0.2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>
        <f t="shared" si="0"/>
        <v>0</v>
      </c>
      <c r="Q26">
        <f t="shared" si="1"/>
        <v>0</v>
      </c>
    </row>
    <row r="27" spans="1:17" x14ac:dyDescent="0.2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>
        <f t="shared" ref="P27:P61" si="2">SUM(L27:O27)</f>
        <v>0</v>
      </c>
      <c r="Q27">
        <f t="shared" si="1"/>
        <v>0</v>
      </c>
    </row>
    <row r="28" spans="1:17" x14ac:dyDescent="0.2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>
        <f t="shared" si="2"/>
        <v>0</v>
      </c>
      <c r="Q28">
        <f t="shared" si="1"/>
        <v>0</v>
      </c>
    </row>
    <row r="29" spans="1:17" x14ac:dyDescent="0.2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>
        <f t="shared" si="2"/>
        <v>0</v>
      </c>
      <c r="Q29">
        <f t="shared" si="1"/>
        <v>0</v>
      </c>
    </row>
    <row r="30" spans="1:17" x14ac:dyDescent="0.2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>
        <f t="shared" si="2"/>
        <v>0</v>
      </c>
      <c r="Q30">
        <f t="shared" si="1"/>
        <v>0</v>
      </c>
    </row>
    <row r="31" spans="1:17" x14ac:dyDescent="0.2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>
        <f t="shared" si="2"/>
        <v>0</v>
      </c>
      <c r="Q31">
        <f t="shared" si="1"/>
        <v>0</v>
      </c>
    </row>
    <row r="32" spans="1:17" x14ac:dyDescent="0.2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>
        <f t="shared" si="2"/>
        <v>0</v>
      </c>
      <c r="Q32">
        <f t="shared" si="1"/>
        <v>0</v>
      </c>
    </row>
    <row r="33" spans="1:17" x14ac:dyDescent="0.2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>
        <f t="shared" si="2"/>
        <v>0</v>
      </c>
      <c r="Q33">
        <f t="shared" si="1"/>
        <v>0</v>
      </c>
    </row>
    <row r="34" spans="1:17" x14ac:dyDescent="0.2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>
        <f t="shared" si="2"/>
        <v>0</v>
      </c>
      <c r="Q34">
        <f t="shared" si="1"/>
        <v>0</v>
      </c>
    </row>
    <row r="35" spans="1:17" x14ac:dyDescent="0.2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>
        <f t="shared" si="2"/>
        <v>0</v>
      </c>
      <c r="Q35">
        <f t="shared" si="1"/>
        <v>0</v>
      </c>
    </row>
    <row r="36" spans="1:17" x14ac:dyDescent="0.2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>
        <f t="shared" si="2"/>
        <v>0</v>
      </c>
      <c r="Q36">
        <f t="shared" si="1"/>
        <v>0</v>
      </c>
    </row>
    <row r="37" spans="1:17" x14ac:dyDescent="0.2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>
        <f t="shared" si="2"/>
        <v>0</v>
      </c>
      <c r="Q37">
        <f t="shared" si="1"/>
        <v>0</v>
      </c>
    </row>
    <row r="38" spans="1:17" x14ac:dyDescent="0.2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>
        <f t="shared" si="2"/>
        <v>0</v>
      </c>
      <c r="Q38">
        <f t="shared" si="1"/>
        <v>0</v>
      </c>
    </row>
    <row r="39" spans="1:17" x14ac:dyDescent="0.2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>
        <f t="shared" si="2"/>
        <v>0</v>
      </c>
      <c r="Q39">
        <f t="shared" si="1"/>
        <v>0</v>
      </c>
    </row>
    <row r="40" spans="1:17" x14ac:dyDescent="0.2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>
        <f t="shared" si="2"/>
        <v>0</v>
      </c>
      <c r="Q40">
        <f t="shared" si="1"/>
        <v>0</v>
      </c>
    </row>
    <row r="41" spans="1:17" x14ac:dyDescent="0.2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>
        <f t="shared" si="2"/>
        <v>0</v>
      </c>
      <c r="Q41">
        <f t="shared" si="1"/>
        <v>0</v>
      </c>
    </row>
    <row r="42" spans="1:17" x14ac:dyDescent="0.2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>
        <f t="shared" si="2"/>
        <v>0</v>
      </c>
      <c r="Q42">
        <f t="shared" si="1"/>
        <v>0</v>
      </c>
    </row>
    <row r="43" spans="1:17" x14ac:dyDescent="0.2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>
        <f t="shared" si="2"/>
        <v>0</v>
      </c>
      <c r="Q43">
        <f t="shared" si="1"/>
        <v>0</v>
      </c>
    </row>
    <row r="44" spans="1:17" x14ac:dyDescent="0.2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>
        <f t="shared" si="2"/>
        <v>0</v>
      </c>
      <c r="Q44">
        <f t="shared" si="1"/>
        <v>0</v>
      </c>
    </row>
    <row r="45" spans="1:17" x14ac:dyDescent="0.2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>
        <f t="shared" si="2"/>
        <v>0</v>
      </c>
      <c r="Q45">
        <f t="shared" si="1"/>
        <v>0</v>
      </c>
    </row>
    <row r="46" spans="1:17" x14ac:dyDescent="0.2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>
        <f t="shared" si="2"/>
        <v>0</v>
      </c>
      <c r="Q46">
        <f t="shared" si="1"/>
        <v>0</v>
      </c>
    </row>
    <row r="47" spans="1:17" x14ac:dyDescent="0.2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>
        <f t="shared" si="2"/>
        <v>0</v>
      </c>
      <c r="Q47">
        <f t="shared" si="1"/>
        <v>0</v>
      </c>
    </row>
    <row r="48" spans="1:17" x14ac:dyDescent="0.2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>
        <f t="shared" si="2"/>
        <v>0</v>
      </c>
      <c r="Q48">
        <f t="shared" si="1"/>
        <v>0</v>
      </c>
    </row>
    <row r="49" spans="1:17" x14ac:dyDescent="0.2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>
        <f t="shared" si="2"/>
        <v>0</v>
      </c>
      <c r="Q49">
        <f t="shared" si="1"/>
        <v>0</v>
      </c>
    </row>
    <row r="50" spans="1:17" x14ac:dyDescent="0.2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>
        <f t="shared" si="2"/>
        <v>0</v>
      </c>
      <c r="Q50">
        <f t="shared" si="1"/>
        <v>0</v>
      </c>
    </row>
    <row r="51" spans="1:17" x14ac:dyDescent="0.2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>
        <f t="shared" si="2"/>
        <v>0</v>
      </c>
      <c r="Q51">
        <f t="shared" si="1"/>
        <v>0</v>
      </c>
    </row>
    <row r="52" spans="1:17" x14ac:dyDescent="0.2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>
        <f t="shared" si="2"/>
        <v>0</v>
      </c>
      <c r="Q52">
        <f t="shared" si="1"/>
        <v>0</v>
      </c>
    </row>
    <row r="53" spans="1:17" x14ac:dyDescent="0.2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>
        <f t="shared" si="2"/>
        <v>0</v>
      </c>
      <c r="Q53">
        <f t="shared" si="1"/>
        <v>0</v>
      </c>
    </row>
    <row r="54" spans="1:17" x14ac:dyDescent="0.2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>
        <f t="shared" si="2"/>
        <v>0</v>
      </c>
      <c r="Q54">
        <f t="shared" si="1"/>
        <v>0</v>
      </c>
    </row>
    <row r="55" spans="1:17" x14ac:dyDescent="0.2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>
        <f t="shared" si="2"/>
        <v>0</v>
      </c>
      <c r="Q55">
        <f t="shared" si="1"/>
        <v>0</v>
      </c>
    </row>
    <row r="56" spans="1:17" x14ac:dyDescent="0.2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>
        <f t="shared" si="2"/>
        <v>0</v>
      </c>
      <c r="Q56">
        <f t="shared" si="1"/>
        <v>0</v>
      </c>
    </row>
    <row r="57" spans="1:17" x14ac:dyDescent="0.2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>
        <f t="shared" si="2"/>
        <v>0</v>
      </c>
      <c r="Q57">
        <f t="shared" si="1"/>
        <v>0</v>
      </c>
    </row>
    <row r="58" spans="1:17" x14ac:dyDescent="0.2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>
        <f t="shared" si="2"/>
        <v>0</v>
      </c>
      <c r="Q58">
        <f t="shared" si="1"/>
        <v>0</v>
      </c>
    </row>
    <row r="59" spans="1:17" x14ac:dyDescent="0.2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>
        <f t="shared" si="2"/>
        <v>0</v>
      </c>
      <c r="Q59">
        <f t="shared" si="1"/>
        <v>0</v>
      </c>
    </row>
    <row r="60" spans="1:17" x14ac:dyDescent="0.2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Q60">
        <f t="shared" si="1"/>
        <v>0</v>
      </c>
    </row>
    <row r="61" spans="1:17" x14ac:dyDescent="0.2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>
        <f t="shared" si="2"/>
        <v>0</v>
      </c>
      <c r="Q61">
        <f t="shared" si="1"/>
        <v>0</v>
      </c>
    </row>
    <row r="62" spans="1:17" x14ac:dyDescent="0.2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>
        <f>SUM(K2:K61)</f>
        <v>0</v>
      </c>
      <c r="L62" s="29">
        <f>SUM(L2:L61)</f>
        <v>0</v>
      </c>
      <c r="M62" s="29">
        <f t="shared" ref="M62:O62" si="3">SUM(M2:M61)</f>
        <v>0</v>
      </c>
      <c r="N62" s="29">
        <f t="shared" si="3"/>
        <v>0</v>
      </c>
      <c r="O62" s="29">
        <f t="shared" si="3"/>
        <v>0</v>
      </c>
      <c r="P62">
        <f t="shared" ref="P62:Q62" si="4">SUM(P2:P61)</f>
        <v>0</v>
      </c>
      <c r="Q62">
        <f t="shared" si="4"/>
        <v>0</v>
      </c>
    </row>
    <row r="64" spans="1:17" x14ac:dyDescent="0.25">
      <c r="L64">
        <f>SUM(L62:M62)</f>
        <v>0</v>
      </c>
      <c r="N64">
        <f>SUM(N62:O62)</f>
        <v>0</v>
      </c>
      <c r="O64">
        <f>SUM(L64:N64)</f>
        <v>0</v>
      </c>
    </row>
    <row r="65" spans="15:15" x14ac:dyDescent="0.25">
      <c r="O65">
        <f>+K62*2</f>
        <v>0</v>
      </c>
    </row>
  </sheetData>
  <mergeCells count="3">
    <mergeCell ref="B1:D1"/>
    <mergeCell ref="E1:F1"/>
    <mergeCell ref="I1:J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205"/>
  <sheetViews>
    <sheetView tabSelected="1" topLeftCell="A36" zoomScaleNormal="100" workbookViewId="0">
      <selection activeCell="AE48" sqref="AE48"/>
    </sheetView>
  </sheetViews>
  <sheetFormatPr defaultColWidth="9.109375" defaultRowHeight="13.2" x14ac:dyDescent="0.25"/>
  <cols>
    <col min="1" max="1" width="13.109375" style="14" customWidth="1"/>
    <col min="2" max="2" width="14.33203125" style="14" customWidth="1"/>
    <col min="3" max="6" width="9.109375" style="14"/>
    <col min="7" max="7" width="11" style="14" bestFit="1" customWidth="1"/>
    <col min="8" max="10" width="9.109375" style="14"/>
    <col min="11" max="12" width="9.109375" style="14" customWidth="1"/>
    <col min="13" max="13" width="10.109375" style="14" customWidth="1"/>
    <col min="14" max="25" width="9.109375" style="14"/>
    <col min="26" max="26" width="14.44140625" style="14" customWidth="1"/>
    <col min="27" max="27" width="11.5546875" style="14" customWidth="1"/>
    <col min="28" max="28" width="13" style="14" customWidth="1"/>
    <col min="29" max="29" width="15.6640625" style="14" customWidth="1"/>
    <col min="30" max="30" width="10.33203125" style="14" bestFit="1" customWidth="1"/>
    <col min="31" max="31" width="11.5546875" style="14" customWidth="1"/>
    <col min="32" max="32" width="11.6640625" style="14" customWidth="1"/>
    <col min="33" max="33" width="9.109375" style="14"/>
    <col min="34" max="34" width="13" style="14" customWidth="1"/>
    <col min="35" max="16384" width="9.109375" style="14"/>
  </cols>
  <sheetData>
    <row r="1" spans="1:38" x14ac:dyDescent="0.25">
      <c r="A1" s="1">
        <v>43836</v>
      </c>
      <c r="AG1" s="50" t="s">
        <v>102</v>
      </c>
      <c r="AH1" s="50" t="s">
        <v>99</v>
      </c>
      <c r="AI1" s="50" t="s">
        <v>103</v>
      </c>
    </row>
    <row r="2" spans="1:38" x14ac:dyDescent="0.25">
      <c r="A2" s="13"/>
      <c r="AG2" s="14">
        <v>8</v>
      </c>
      <c r="AH2" s="16">
        <v>29</v>
      </c>
      <c r="AI2" s="16">
        <v>25</v>
      </c>
    </row>
    <row r="3" spans="1:38" x14ac:dyDescent="0.25">
      <c r="I3" s="13"/>
      <c r="P3" s="57"/>
      <c r="Q3" s="57"/>
      <c r="R3" s="57"/>
      <c r="S3" s="50"/>
      <c r="T3" s="50"/>
      <c r="U3" s="50"/>
      <c r="V3" s="50"/>
      <c r="W3" s="50"/>
      <c r="X3" s="50" t="s">
        <v>123</v>
      </c>
      <c r="Y3" s="50" t="s">
        <v>114</v>
      </c>
      <c r="Z3" s="50" t="s">
        <v>104</v>
      </c>
      <c r="AA3" s="50" t="s">
        <v>119</v>
      </c>
      <c r="AB3" s="50" t="s">
        <v>122</v>
      </c>
      <c r="AC3" s="50" t="s">
        <v>181</v>
      </c>
      <c r="AD3" s="50" t="s">
        <v>122</v>
      </c>
      <c r="AE3" s="50" t="s">
        <v>122</v>
      </c>
      <c r="AF3" s="50" t="s">
        <v>181</v>
      </c>
      <c r="AG3" s="14">
        <v>7</v>
      </c>
      <c r="AH3" s="16">
        <v>34</v>
      </c>
      <c r="AI3" s="16">
        <v>27</v>
      </c>
      <c r="AJ3" s="15"/>
      <c r="AK3" s="15"/>
    </row>
    <row r="4" spans="1:38" x14ac:dyDescent="0.25">
      <c r="A4" s="50" t="s">
        <v>155</v>
      </c>
      <c r="B4" s="50" t="s">
        <v>156</v>
      </c>
      <c r="C4" s="50" t="s">
        <v>113</v>
      </c>
      <c r="D4" s="50" t="s">
        <v>99</v>
      </c>
      <c r="E4" s="50" t="s">
        <v>103</v>
      </c>
      <c r="F4" s="50" t="s">
        <v>105</v>
      </c>
      <c r="G4" s="50" t="s">
        <v>106</v>
      </c>
      <c r="H4" s="50" t="s">
        <v>107</v>
      </c>
      <c r="I4" s="50" t="s">
        <v>108</v>
      </c>
      <c r="J4" s="50" t="s">
        <v>117</v>
      </c>
      <c r="K4" s="50" t="s">
        <v>100</v>
      </c>
      <c r="L4" s="50" t="s">
        <v>101</v>
      </c>
      <c r="M4" s="50" t="s">
        <v>109</v>
      </c>
      <c r="N4" s="50" t="s">
        <v>110</v>
      </c>
      <c r="O4" s="50" t="s">
        <v>118</v>
      </c>
      <c r="P4" s="50" t="s">
        <v>111</v>
      </c>
      <c r="Q4" s="50" t="s">
        <v>112</v>
      </c>
      <c r="R4" s="50" t="s">
        <v>154</v>
      </c>
      <c r="S4" s="50" t="s">
        <v>159</v>
      </c>
      <c r="T4" s="50" t="s">
        <v>182</v>
      </c>
      <c r="U4" s="50" t="s">
        <v>273</v>
      </c>
      <c r="V4" s="49" t="s">
        <v>409</v>
      </c>
      <c r="W4" s="49" t="s">
        <v>470</v>
      </c>
      <c r="X4" s="50" t="s">
        <v>118</v>
      </c>
      <c r="Y4" s="50" t="s">
        <v>115</v>
      </c>
      <c r="Z4" s="50" t="s">
        <v>116</v>
      </c>
      <c r="AB4" s="17"/>
      <c r="AC4" s="17"/>
      <c r="AD4" s="17"/>
      <c r="AE4" s="17"/>
      <c r="AF4" s="17"/>
      <c r="AG4" s="14">
        <v>6</v>
      </c>
      <c r="AH4" s="16">
        <v>40</v>
      </c>
      <c r="AI4" s="16">
        <v>29</v>
      </c>
      <c r="AL4" s="18"/>
    </row>
    <row r="5" spans="1:38" x14ac:dyDescent="0.25">
      <c r="A5" s="46" t="s">
        <v>36</v>
      </c>
      <c r="B5" s="46" t="s">
        <v>63</v>
      </c>
      <c r="C5" s="46">
        <v>8</v>
      </c>
      <c r="D5" s="39">
        <v>35</v>
      </c>
      <c r="E5" s="28">
        <v>0</v>
      </c>
      <c r="F5" s="35"/>
      <c r="G5" s="35"/>
      <c r="H5" s="34"/>
      <c r="I5" s="34"/>
      <c r="J5" s="14">
        <f t="shared" ref="J5:J36" si="0">COUNT(F5:I5)</f>
        <v>0</v>
      </c>
      <c r="K5" s="34"/>
      <c r="L5" s="34"/>
      <c r="M5" s="34"/>
      <c r="N5" s="35"/>
      <c r="O5" s="14">
        <f t="shared" ref="O5:O36" si="1">COUNT(K5:N5)</f>
        <v>0</v>
      </c>
      <c r="P5" s="35"/>
      <c r="Q5" s="35"/>
      <c r="R5" s="35"/>
      <c r="S5" s="35"/>
      <c r="X5" s="14">
        <f t="shared" ref="X5:X36" si="2">COUNT(P5:W5)</f>
        <v>0</v>
      </c>
      <c r="Y5" s="16"/>
      <c r="Z5" s="19">
        <f t="shared" ref="Z5:Z36" si="3">+(J5*D5)+(O5*E5)+(X5*$AI$7)+Y5</f>
        <v>0</v>
      </c>
      <c r="AA5" s="36" t="s">
        <v>120</v>
      </c>
      <c r="AB5" s="13"/>
      <c r="AC5" s="16"/>
      <c r="AE5" s="18"/>
      <c r="AG5" s="14">
        <v>5</v>
      </c>
      <c r="AH5" s="16">
        <v>47</v>
      </c>
      <c r="AI5" s="16">
        <v>32</v>
      </c>
      <c r="AL5" s="18"/>
    </row>
    <row r="6" spans="1:38" x14ac:dyDescent="0.25">
      <c r="A6" s="46" t="s">
        <v>383</v>
      </c>
      <c r="B6" s="46" t="s">
        <v>290</v>
      </c>
      <c r="C6" s="46">
        <v>8</v>
      </c>
      <c r="D6" s="39">
        <v>35</v>
      </c>
      <c r="E6" s="28">
        <v>0</v>
      </c>
      <c r="F6" s="35"/>
      <c r="G6" s="35"/>
      <c r="H6" s="34"/>
      <c r="I6" s="34"/>
      <c r="J6" s="14">
        <f t="shared" si="0"/>
        <v>0</v>
      </c>
      <c r="K6" s="34"/>
      <c r="L6" s="34"/>
      <c r="M6" s="34"/>
      <c r="N6" s="34"/>
      <c r="O6" s="14">
        <f t="shared" si="1"/>
        <v>0</v>
      </c>
      <c r="R6"/>
      <c r="S6"/>
      <c r="X6" s="14">
        <f t="shared" si="2"/>
        <v>0</v>
      </c>
      <c r="Y6" s="16"/>
      <c r="Z6" s="19">
        <f t="shared" si="3"/>
        <v>0</v>
      </c>
      <c r="AA6" s="36" t="s">
        <v>120</v>
      </c>
      <c r="AB6" s="13"/>
      <c r="AC6" s="16"/>
      <c r="AD6" s="34"/>
      <c r="AE6" s="18"/>
      <c r="AG6" s="14">
        <v>4</v>
      </c>
      <c r="AH6" s="16">
        <v>55</v>
      </c>
      <c r="AI6" s="16">
        <v>35</v>
      </c>
      <c r="AL6" s="18"/>
    </row>
    <row r="7" spans="1:38" x14ac:dyDescent="0.25">
      <c r="A7" s="46" t="s">
        <v>398</v>
      </c>
      <c r="B7" s="46" t="s">
        <v>290</v>
      </c>
      <c r="C7" s="46">
        <v>8</v>
      </c>
      <c r="D7" s="39">
        <v>35</v>
      </c>
      <c r="E7" s="28">
        <v>0</v>
      </c>
      <c r="H7" s="29"/>
      <c r="I7" s="34"/>
      <c r="J7" s="14">
        <f t="shared" si="0"/>
        <v>0</v>
      </c>
      <c r="K7" s="34"/>
      <c r="L7" s="34"/>
      <c r="M7" s="34"/>
      <c r="N7" s="34"/>
      <c r="O7" s="14">
        <f t="shared" si="1"/>
        <v>0</v>
      </c>
      <c r="X7" s="14">
        <f t="shared" si="2"/>
        <v>0</v>
      </c>
      <c r="Y7" s="16"/>
      <c r="Z7" s="19">
        <f t="shared" si="3"/>
        <v>0</v>
      </c>
      <c r="AA7" s="36" t="s">
        <v>120</v>
      </c>
      <c r="AB7" s="13"/>
      <c r="AC7" s="20"/>
      <c r="AD7" s="34"/>
      <c r="AE7" s="18"/>
      <c r="AH7" s="14" t="s">
        <v>254</v>
      </c>
      <c r="AI7" s="16">
        <v>25</v>
      </c>
      <c r="AL7" s="18"/>
    </row>
    <row r="8" spans="1:38" x14ac:dyDescent="0.25">
      <c r="A8" s="46" t="s">
        <v>247</v>
      </c>
      <c r="B8" s="46" t="s">
        <v>96</v>
      </c>
      <c r="C8" s="46">
        <v>8</v>
      </c>
      <c r="D8" s="39">
        <v>35</v>
      </c>
      <c r="E8" s="28">
        <v>0</v>
      </c>
      <c r="F8" s="35"/>
      <c r="G8" s="35"/>
      <c r="H8" s="35"/>
      <c r="I8" s="44"/>
      <c r="J8" s="14">
        <f t="shared" si="0"/>
        <v>0</v>
      </c>
      <c r="M8" s="34"/>
      <c r="N8" s="34"/>
      <c r="O8" s="14">
        <f t="shared" si="1"/>
        <v>0</v>
      </c>
      <c r="P8" s="35"/>
      <c r="Q8" s="35"/>
      <c r="R8" s="35"/>
      <c r="S8" s="35"/>
      <c r="T8" s="32"/>
      <c r="U8"/>
      <c r="X8" s="14">
        <f t="shared" si="2"/>
        <v>0</v>
      </c>
      <c r="Y8" s="16"/>
      <c r="Z8" s="19">
        <f t="shared" si="3"/>
        <v>0</v>
      </c>
      <c r="AA8" s="36" t="s">
        <v>253</v>
      </c>
      <c r="AB8" s="13"/>
      <c r="AC8" s="16"/>
      <c r="AD8" s="34"/>
      <c r="AE8" s="16"/>
      <c r="AI8" s="16"/>
      <c r="AL8" s="18"/>
    </row>
    <row r="9" spans="1:38" x14ac:dyDescent="0.25">
      <c r="A9" s="46" t="s">
        <v>1</v>
      </c>
      <c r="B9" s="46" t="s">
        <v>96</v>
      </c>
      <c r="C9" s="46">
        <v>7</v>
      </c>
      <c r="D9" s="39">
        <v>35</v>
      </c>
      <c r="E9" s="28">
        <v>0</v>
      </c>
      <c r="F9" s="35"/>
      <c r="G9" s="35"/>
      <c r="H9" s="35"/>
      <c r="I9" s="44"/>
      <c r="J9" s="14">
        <f t="shared" si="0"/>
        <v>0</v>
      </c>
      <c r="K9" s="35"/>
      <c r="L9" s="34"/>
      <c r="M9" s="34"/>
      <c r="N9" s="34"/>
      <c r="O9" s="14">
        <f t="shared" si="1"/>
        <v>0</v>
      </c>
      <c r="P9" s="35"/>
      <c r="Q9" s="35"/>
      <c r="R9" s="35"/>
      <c r="S9" s="35"/>
      <c r="T9" s="35"/>
      <c r="U9" s="35"/>
      <c r="V9" s="35"/>
      <c r="W9" s="44"/>
      <c r="X9" s="14">
        <f t="shared" si="2"/>
        <v>0</v>
      </c>
      <c r="Y9" s="16"/>
      <c r="Z9" s="19">
        <f t="shared" si="3"/>
        <v>0</v>
      </c>
      <c r="AA9" s="36" t="s">
        <v>120</v>
      </c>
      <c r="AB9" s="1"/>
      <c r="AC9" s="16">
        <f>SUM(Z8:Z9)</f>
        <v>0</v>
      </c>
      <c r="AD9" s="34"/>
      <c r="AE9" s="16"/>
      <c r="AI9" s="16"/>
      <c r="AL9" s="18"/>
    </row>
    <row r="10" spans="1:38" x14ac:dyDescent="0.25">
      <c r="A10" s="46" t="s">
        <v>125</v>
      </c>
      <c r="B10" s="46" t="s">
        <v>96</v>
      </c>
      <c r="C10" s="46">
        <v>8</v>
      </c>
      <c r="D10" s="39">
        <v>35</v>
      </c>
      <c r="E10" s="28">
        <v>0</v>
      </c>
      <c r="F10" s="35"/>
      <c r="G10" s="35"/>
      <c r="H10" s="35"/>
      <c r="I10" s="35"/>
      <c r="J10" s="14">
        <f t="shared" si="0"/>
        <v>0</v>
      </c>
      <c r="K10" s="29"/>
      <c r="L10" s="34"/>
      <c r="M10" s="34"/>
      <c r="N10" s="34"/>
      <c r="O10" s="14">
        <f t="shared" si="1"/>
        <v>0</v>
      </c>
      <c r="P10" s="32"/>
      <c r="Q10" s="32"/>
      <c r="R10" s="32"/>
      <c r="S10" s="32"/>
      <c r="T10" s="32"/>
      <c r="U10" s="32"/>
      <c r="X10" s="14">
        <f t="shared" si="2"/>
        <v>0</v>
      </c>
      <c r="Y10" s="16"/>
      <c r="Z10" s="19">
        <f t="shared" si="3"/>
        <v>0</v>
      </c>
      <c r="AA10" s="36" t="s">
        <v>120</v>
      </c>
      <c r="AB10" s="1"/>
      <c r="AC10" s="16"/>
      <c r="AD10" s="34"/>
      <c r="AE10" s="16"/>
      <c r="AH10" s="16"/>
      <c r="AI10" s="16"/>
      <c r="AL10" s="18"/>
    </row>
    <row r="11" spans="1:38" x14ac:dyDescent="0.25">
      <c r="A11" s="35" t="s">
        <v>317</v>
      </c>
      <c r="B11" s="35" t="s">
        <v>476</v>
      </c>
      <c r="C11" s="35">
        <v>8</v>
      </c>
      <c r="D11" s="39">
        <v>35</v>
      </c>
      <c r="E11" s="28">
        <v>0</v>
      </c>
      <c r="F11" s="35"/>
      <c r="G11" s="35"/>
      <c r="H11" s="35"/>
      <c r="I11" s="35"/>
      <c r="J11" s="14">
        <f t="shared" si="0"/>
        <v>0</v>
      </c>
      <c r="K11" s="29"/>
      <c r="L11" s="34"/>
      <c r="M11" s="34"/>
      <c r="N11" s="34"/>
      <c r="O11" s="14">
        <f t="shared" si="1"/>
        <v>0</v>
      </c>
      <c r="P11" s="35"/>
      <c r="Q11" s="35"/>
      <c r="R11" s="35"/>
      <c r="S11" s="35"/>
      <c r="T11" s="32"/>
      <c r="U11" s="32"/>
      <c r="X11" s="14">
        <f t="shared" si="2"/>
        <v>0</v>
      </c>
      <c r="Y11" s="16"/>
      <c r="Z11" s="19">
        <f t="shared" si="3"/>
        <v>0</v>
      </c>
      <c r="AA11" s="35" t="s">
        <v>120</v>
      </c>
      <c r="AB11" s="1"/>
      <c r="AC11" s="16"/>
      <c r="AD11" s="34"/>
      <c r="AE11" s="16"/>
      <c r="AH11" s="16"/>
      <c r="AI11" s="16"/>
      <c r="AL11" s="18"/>
    </row>
    <row r="12" spans="1:38" x14ac:dyDescent="0.25">
      <c r="A12" s="46" t="s">
        <v>187</v>
      </c>
      <c r="B12" s="46" t="s">
        <v>188</v>
      </c>
      <c r="C12" s="46">
        <v>7</v>
      </c>
      <c r="D12" s="39">
        <v>35</v>
      </c>
      <c r="E12" s="28">
        <v>0</v>
      </c>
      <c r="F12" s="35"/>
      <c r="G12" s="35"/>
      <c r="H12" s="35"/>
      <c r="I12" s="34"/>
      <c r="J12" s="14">
        <f t="shared" si="0"/>
        <v>0</v>
      </c>
      <c r="K12" s="34"/>
      <c r="L12" s="34"/>
      <c r="M12" s="34"/>
      <c r="N12" s="29"/>
      <c r="O12" s="14">
        <f t="shared" si="1"/>
        <v>0</v>
      </c>
      <c r="P12" s="35"/>
      <c r="Q12" s="35"/>
      <c r="R12" s="35"/>
      <c r="S12" s="35"/>
      <c r="T12" s="32"/>
      <c r="X12" s="14">
        <f t="shared" si="2"/>
        <v>0</v>
      </c>
      <c r="Y12" s="16"/>
      <c r="Z12" s="19">
        <f t="shared" si="3"/>
        <v>0</v>
      </c>
      <c r="AA12" s="36" t="s">
        <v>120</v>
      </c>
      <c r="AB12" s="33"/>
      <c r="AC12" s="16"/>
      <c r="AD12" s="34"/>
      <c r="AE12" s="16"/>
      <c r="AL12" s="18"/>
    </row>
    <row r="13" spans="1:38" x14ac:dyDescent="0.25">
      <c r="A13" s="46" t="s">
        <v>221</v>
      </c>
      <c r="B13" s="46" t="s">
        <v>188</v>
      </c>
      <c r="C13" s="46">
        <v>8</v>
      </c>
      <c r="D13" s="39">
        <v>35</v>
      </c>
      <c r="E13" s="28">
        <v>0</v>
      </c>
      <c r="F13" s="35"/>
      <c r="G13" s="35"/>
      <c r="H13" s="35"/>
      <c r="I13" s="29"/>
      <c r="J13" s="14">
        <f t="shared" si="0"/>
        <v>0</v>
      </c>
      <c r="K13" s="35"/>
      <c r="L13" s="35"/>
      <c r="M13" s="34"/>
      <c r="N13" s="34"/>
      <c r="O13" s="14">
        <f t="shared" si="1"/>
        <v>0</v>
      </c>
      <c r="P13" s="35"/>
      <c r="Q13" s="35"/>
      <c r="R13" s="35"/>
      <c r="S13" s="35"/>
      <c r="T13" s="35"/>
      <c r="U13" s="35"/>
      <c r="X13" s="14">
        <f t="shared" si="2"/>
        <v>0</v>
      </c>
      <c r="Y13" s="16"/>
      <c r="Z13" s="19">
        <f t="shared" si="3"/>
        <v>0</v>
      </c>
      <c r="AA13" s="36" t="s">
        <v>359</v>
      </c>
      <c r="AB13" s="20"/>
      <c r="AC13" s="41">
        <f>SUM(Z12:Z13)</f>
        <v>0</v>
      </c>
      <c r="AD13" s="34"/>
      <c r="AE13" s="16"/>
      <c r="AL13" s="18"/>
    </row>
    <row r="14" spans="1:38" x14ac:dyDescent="0.25">
      <c r="A14" s="46" t="s">
        <v>250</v>
      </c>
      <c r="B14" s="46" t="s">
        <v>435</v>
      </c>
      <c r="C14" s="46">
        <v>6</v>
      </c>
      <c r="D14" s="39">
        <v>35</v>
      </c>
      <c r="E14" s="28">
        <v>0</v>
      </c>
      <c r="F14" s="34"/>
      <c r="G14" s="34"/>
      <c r="H14" s="34"/>
      <c r="I14" s="34"/>
      <c r="J14" s="14">
        <f t="shared" si="0"/>
        <v>0</v>
      </c>
      <c r="K14" s="34"/>
      <c r="L14" s="34"/>
      <c r="M14" s="34"/>
      <c r="N14" s="34"/>
      <c r="O14" s="14">
        <f t="shared" si="1"/>
        <v>0</v>
      </c>
      <c r="P14" s="34"/>
      <c r="Q14" s="34"/>
      <c r="R14" s="34"/>
      <c r="S14" s="34"/>
      <c r="T14" s="34"/>
      <c r="U14" s="34"/>
      <c r="X14" s="14">
        <f t="shared" si="2"/>
        <v>0</v>
      </c>
      <c r="Y14" s="16"/>
      <c r="Z14" s="19">
        <f t="shared" si="3"/>
        <v>0</v>
      </c>
      <c r="AA14" t="s">
        <v>120</v>
      </c>
      <c r="AB14" s="13"/>
      <c r="AC14" s="16"/>
      <c r="AD14" s="34"/>
      <c r="AE14" s="16"/>
      <c r="AL14" s="18"/>
    </row>
    <row r="15" spans="1:38" x14ac:dyDescent="0.25">
      <c r="A15" s="46" t="s">
        <v>436</v>
      </c>
      <c r="B15" s="46" t="s">
        <v>437</v>
      </c>
      <c r="C15" s="46">
        <v>8</v>
      </c>
      <c r="D15" s="39">
        <v>35</v>
      </c>
      <c r="E15" s="28">
        <v>0</v>
      </c>
      <c r="F15" s="35"/>
      <c r="G15" s="35"/>
      <c r="H15" s="35"/>
      <c r="I15" s="34"/>
      <c r="J15" s="14">
        <f t="shared" si="0"/>
        <v>0</v>
      </c>
      <c r="K15" s="29"/>
      <c r="L15" s="34"/>
      <c r="M15" s="34"/>
      <c r="N15" s="34"/>
      <c r="O15" s="14">
        <f t="shared" si="1"/>
        <v>0</v>
      </c>
      <c r="P15" s="35"/>
      <c r="Q15" s="35"/>
      <c r="R15" s="35"/>
      <c r="S15" s="35"/>
      <c r="T15" s="35"/>
      <c r="X15" s="14">
        <f t="shared" si="2"/>
        <v>0</v>
      </c>
      <c r="Y15" s="16"/>
      <c r="Z15" s="19">
        <f t="shared" si="3"/>
        <v>0</v>
      </c>
      <c r="AA15" t="s">
        <v>120</v>
      </c>
      <c r="AB15" s="33"/>
      <c r="AC15" s="16"/>
      <c r="AE15" s="16"/>
      <c r="AL15" s="18"/>
    </row>
    <row r="16" spans="1:38" x14ac:dyDescent="0.25">
      <c r="A16" s="46" t="s">
        <v>438</v>
      </c>
      <c r="B16" s="46" t="s">
        <v>439</v>
      </c>
      <c r="C16" s="46">
        <v>8</v>
      </c>
      <c r="D16" s="39">
        <v>35</v>
      </c>
      <c r="E16" s="28">
        <v>0</v>
      </c>
      <c r="F16" s="34"/>
      <c r="G16" s="34"/>
      <c r="H16" s="34"/>
      <c r="I16" s="34"/>
      <c r="J16" s="14">
        <f t="shared" si="0"/>
        <v>0</v>
      </c>
      <c r="K16" s="34"/>
      <c r="L16" s="34"/>
      <c r="M16" s="34"/>
      <c r="N16" s="34"/>
      <c r="O16" s="14">
        <f t="shared" si="1"/>
        <v>0</v>
      </c>
      <c r="P16"/>
      <c r="Q16"/>
      <c r="S16"/>
      <c r="X16" s="14">
        <f t="shared" si="2"/>
        <v>0</v>
      </c>
      <c r="Y16" s="16"/>
      <c r="Z16" s="19">
        <f t="shared" si="3"/>
        <v>0</v>
      </c>
      <c r="AA16" t="s">
        <v>120</v>
      </c>
      <c r="AB16" s="13"/>
      <c r="AC16" s="16"/>
      <c r="AE16" s="16"/>
      <c r="AL16" s="18"/>
    </row>
    <row r="17" spans="1:38" x14ac:dyDescent="0.25">
      <c r="A17" s="46" t="s">
        <v>58</v>
      </c>
      <c r="B17" s="46" t="s">
        <v>59</v>
      </c>
      <c r="C17" s="46">
        <v>7</v>
      </c>
      <c r="D17" s="39">
        <v>35</v>
      </c>
      <c r="E17" s="28">
        <v>0</v>
      </c>
      <c r="F17" s="29"/>
      <c r="G17" s="29"/>
      <c r="H17" s="34"/>
      <c r="I17" s="34"/>
      <c r="J17" s="14">
        <f t="shared" si="0"/>
        <v>0</v>
      </c>
      <c r="K17" s="34"/>
      <c r="L17" s="34"/>
      <c r="M17" s="34"/>
      <c r="N17" s="34"/>
      <c r="O17" s="14">
        <f t="shared" si="1"/>
        <v>0</v>
      </c>
      <c r="P17"/>
      <c r="Q17"/>
      <c r="S17"/>
      <c r="X17" s="14">
        <f t="shared" si="2"/>
        <v>0</v>
      </c>
      <c r="Y17" s="16"/>
      <c r="Z17" s="19">
        <f t="shared" si="3"/>
        <v>0</v>
      </c>
      <c r="AA17" s="36" t="s">
        <v>120</v>
      </c>
      <c r="AB17" s="13"/>
      <c r="AC17" s="16"/>
      <c r="AE17" s="16"/>
      <c r="AL17" s="18"/>
    </row>
    <row r="18" spans="1:38" x14ac:dyDescent="0.25">
      <c r="A18" s="29" t="s">
        <v>278</v>
      </c>
      <c r="B18" s="29" t="s">
        <v>350</v>
      </c>
      <c r="C18" s="29">
        <v>8</v>
      </c>
      <c r="D18" s="39">
        <v>35</v>
      </c>
      <c r="E18" s="28">
        <v>0</v>
      </c>
      <c r="F18" s="29"/>
      <c r="G18" s="34"/>
      <c r="H18" s="34"/>
      <c r="I18" s="34"/>
      <c r="J18" s="14">
        <f t="shared" si="0"/>
        <v>0</v>
      </c>
      <c r="K18" s="34"/>
      <c r="L18" s="34"/>
      <c r="M18" s="34"/>
      <c r="N18" s="34"/>
      <c r="O18" s="14">
        <f t="shared" si="1"/>
        <v>0</v>
      </c>
      <c r="P18"/>
      <c r="Q18"/>
      <c r="S18"/>
      <c r="X18" s="14">
        <f t="shared" si="2"/>
        <v>0</v>
      </c>
      <c r="Y18" s="16"/>
      <c r="Z18" s="19">
        <f t="shared" si="3"/>
        <v>0</v>
      </c>
      <c r="AA18" s="36" t="s">
        <v>382</v>
      </c>
      <c r="AB18" s="20"/>
      <c r="AC18" s="20"/>
      <c r="AE18" s="16"/>
      <c r="AL18" s="18"/>
    </row>
    <row r="19" spans="1:38" x14ac:dyDescent="0.25">
      <c r="A19" s="46" t="s">
        <v>74</v>
      </c>
      <c r="B19" s="46" t="s">
        <v>75</v>
      </c>
      <c r="C19" s="46">
        <v>8</v>
      </c>
      <c r="D19" s="39">
        <v>35</v>
      </c>
      <c r="E19" s="28">
        <v>0</v>
      </c>
      <c r="F19" s="35"/>
      <c r="G19" s="35"/>
      <c r="H19" s="34"/>
      <c r="I19" s="34"/>
      <c r="J19" s="14">
        <f t="shared" si="0"/>
        <v>0</v>
      </c>
      <c r="K19" s="29"/>
      <c r="L19" s="34"/>
      <c r="M19" s="34"/>
      <c r="N19" s="34"/>
      <c r="O19" s="14">
        <f t="shared" si="1"/>
        <v>0</v>
      </c>
      <c r="P19" s="35"/>
      <c r="Q19" s="35"/>
      <c r="R19" s="35"/>
      <c r="S19" s="35"/>
      <c r="X19" s="14">
        <f t="shared" si="2"/>
        <v>0</v>
      </c>
      <c r="Y19" s="16"/>
      <c r="Z19" s="19">
        <f t="shared" si="3"/>
        <v>0</v>
      </c>
      <c r="AA19" s="36" t="s">
        <v>120</v>
      </c>
      <c r="AB19" s="13"/>
      <c r="AC19" s="20"/>
      <c r="AE19" s="16"/>
      <c r="AL19" s="18"/>
    </row>
    <row r="20" spans="1:38" x14ac:dyDescent="0.25">
      <c r="A20" s="29" t="s">
        <v>0</v>
      </c>
      <c r="B20" s="29" t="s">
        <v>192</v>
      </c>
      <c r="C20" s="29">
        <v>7</v>
      </c>
      <c r="D20" s="39">
        <v>35</v>
      </c>
      <c r="E20" s="28">
        <v>0</v>
      </c>
      <c r="F20" s="29"/>
      <c r="G20" s="29"/>
      <c r="H20" s="34"/>
      <c r="I20" s="34"/>
      <c r="J20" s="14">
        <f t="shared" si="0"/>
        <v>0</v>
      </c>
      <c r="K20" s="34"/>
      <c r="L20" s="34"/>
      <c r="M20" s="34"/>
      <c r="N20" s="34"/>
      <c r="O20" s="14">
        <f t="shared" si="1"/>
        <v>0</v>
      </c>
      <c r="P20"/>
      <c r="Q20"/>
      <c r="S20"/>
      <c r="X20" s="14">
        <f t="shared" si="2"/>
        <v>0</v>
      </c>
      <c r="Y20" s="16"/>
      <c r="Z20" s="19">
        <f t="shared" si="3"/>
        <v>0</v>
      </c>
      <c r="AA20" s="36" t="s">
        <v>120</v>
      </c>
      <c r="AB20" s="13"/>
      <c r="AC20" s="16"/>
      <c r="AE20" s="16"/>
      <c r="AL20" s="18"/>
    </row>
    <row r="21" spans="1:38" x14ac:dyDescent="0.25">
      <c r="A21" s="46" t="s">
        <v>334</v>
      </c>
      <c r="B21" s="46" t="s">
        <v>192</v>
      </c>
      <c r="C21" s="46">
        <v>8</v>
      </c>
      <c r="D21" s="39">
        <v>35</v>
      </c>
      <c r="E21" s="28">
        <v>0</v>
      </c>
      <c r="F21" s="29"/>
      <c r="G21" s="29"/>
      <c r="H21" s="34"/>
      <c r="I21" s="34"/>
      <c r="J21" s="14">
        <f t="shared" si="0"/>
        <v>0</v>
      </c>
      <c r="K21" s="34"/>
      <c r="L21" s="34"/>
      <c r="M21" s="34"/>
      <c r="N21" s="34"/>
      <c r="O21" s="14">
        <f t="shared" si="1"/>
        <v>0</v>
      </c>
      <c r="P21"/>
      <c r="Q21"/>
      <c r="S21"/>
      <c r="X21" s="14">
        <f t="shared" si="2"/>
        <v>0</v>
      </c>
      <c r="Y21" s="16"/>
      <c r="Z21" s="19">
        <f t="shared" si="3"/>
        <v>0</v>
      </c>
      <c r="AA21" t="s">
        <v>120</v>
      </c>
      <c r="AB21" s="13"/>
      <c r="AC21" s="16"/>
      <c r="AE21" s="16"/>
      <c r="AF21" s="16"/>
      <c r="AL21" s="18"/>
    </row>
    <row r="22" spans="1:38" x14ac:dyDescent="0.25">
      <c r="A22" s="46" t="s">
        <v>145</v>
      </c>
      <c r="B22" s="46" t="s">
        <v>25</v>
      </c>
      <c r="C22" s="46">
        <v>6</v>
      </c>
      <c r="D22" s="39">
        <v>35</v>
      </c>
      <c r="E22" s="28">
        <v>0</v>
      </c>
      <c r="F22" s="29"/>
      <c r="G22" s="29"/>
      <c r="H22" s="34"/>
      <c r="I22" s="34"/>
      <c r="J22" s="14">
        <f t="shared" si="0"/>
        <v>0</v>
      </c>
      <c r="K22" s="34"/>
      <c r="L22" s="34"/>
      <c r="M22" s="34"/>
      <c r="N22" s="34"/>
      <c r="O22" s="14">
        <f t="shared" si="1"/>
        <v>0</v>
      </c>
      <c r="P22"/>
      <c r="Q22"/>
      <c r="S22"/>
      <c r="X22" s="14">
        <f t="shared" si="2"/>
        <v>0</v>
      </c>
      <c r="Y22" s="16"/>
      <c r="Z22" s="19">
        <f t="shared" si="3"/>
        <v>0</v>
      </c>
      <c r="AA22" s="36" t="s">
        <v>120</v>
      </c>
      <c r="AB22" s="13"/>
      <c r="AC22" s="20"/>
      <c r="AE22" s="16"/>
      <c r="AG22" s="24"/>
      <c r="AH22" s="13"/>
      <c r="AL22" s="18"/>
    </row>
    <row r="23" spans="1:38" x14ac:dyDescent="0.25">
      <c r="A23" s="46" t="s">
        <v>11</v>
      </c>
      <c r="B23" s="46" t="s">
        <v>12</v>
      </c>
      <c r="C23" s="46">
        <v>6</v>
      </c>
      <c r="D23" s="39">
        <v>35</v>
      </c>
      <c r="E23" s="28">
        <v>0</v>
      </c>
      <c r="F23" s="29"/>
      <c r="G23" s="34"/>
      <c r="H23" s="34"/>
      <c r="I23" s="34"/>
      <c r="J23" s="14">
        <f t="shared" si="0"/>
        <v>0</v>
      </c>
      <c r="K23" s="34"/>
      <c r="L23" s="34"/>
      <c r="M23" s="34"/>
      <c r="N23" s="34"/>
      <c r="O23" s="14">
        <f t="shared" si="1"/>
        <v>0</v>
      </c>
      <c r="P23"/>
      <c r="Q23"/>
      <c r="S23"/>
      <c r="X23" s="14">
        <f t="shared" si="2"/>
        <v>0</v>
      </c>
      <c r="Y23" s="16"/>
      <c r="Z23" s="19">
        <f t="shared" si="3"/>
        <v>0</v>
      </c>
      <c r="AA23" s="36" t="s">
        <v>120</v>
      </c>
      <c r="AB23" s="1"/>
      <c r="AC23" s="16"/>
      <c r="AE23" s="16"/>
    </row>
    <row r="24" spans="1:38" x14ac:dyDescent="0.25">
      <c r="A24" s="46" t="s">
        <v>236</v>
      </c>
      <c r="B24" s="46" t="s">
        <v>204</v>
      </c>
      <c r="C24" s="46">
        <v>6</v>
      </c>
      <c r="D24" s="39">
        <v>35</v>
      </c>
      <c r="E24" s="28">
        <v>0</v>
      </c>
      <c r="F24" s="35"/>
      <c r="G24" s="35"/>
      <c r="H24" s="29"/>
      <c r="I24" s="29"/>
      <c r="J24" s="14">
        <f t="shared" si="0"/>
        <v>0</v>
      </c>
      <c r="K24" s="29"/>
      <c r="L24" s="34"/>
      <c r="M24" s="34"/>
      <c r="N24" s="34"/>
      <c r="O24" s="14">
        <f t="shared" si="1"/>
        <v>0</v>
      </c>
      <c r="P24" s="35"/>
      <c r="Q24" s="35"/>
      <c r="R24"/>
      <c r="S24"/>
      <c r="T24"/>
      <c r="X24" s="14">
        <f t="shared" si="2"/>
        <v>0</v>
      </c>
      <c r="Y24" s="16"/>
      <c r="Z24" s="19">
        <f t="shared" si="3"/>
        <v>0</v>
      </c>
      <c r="AA24" s="36" t="s">
        <v>120</v>
      </c>
      <c r="AB24" s="13"/>
      <c r="AC24" s="16"/>
      <c r="AE24" s="16"/>
      <c r="AG24" s="24"/>
      <c r="AH24" s="13"/>
      <c r="AL24" s="18"/>
    </row>
    <row r="25" spans="1:38" x14ac:dyDescent="0.25">
      <c r="A25" s="46" t="s">
        <v>47</v>
      </c>
      <c r="B25" s="46" t="s">
        <v>430</v>
      </c>
      <c r="C25" s="46">
        <v>8</v>
      </c>
      <c r="D25" s="39">
        <v>35</v>
      </c>
      <c r="E25" s="28">
        <v>0</v>
      </c>
      <c r="F25" s="35"/>
      <c r="G25" s="34"/>
      <c r="H25" s="34"/>
      <c r="I25" s="34"/>
      <c r="J25" s="14">
        <f t="shared" si="0"/>
        <v>0</v>
      </c>
      <c r="K25" s="34"/>
      <c r="L25" s="34"/>
      <c r="M25" s="34"/>
      <c r="N25" s="35"/>
      <c r="O25" s="14">
        <f t="shared" si="1"/>
        <v>0</v>
      </c>
      <c r="P25"/>
      <c r="Q25"/>
      <c r="S25"/>
      <c r="X25" s="14">
        <f t="shared" si="2"/>
        <v>0</v>
      </c>
      <c r="Y25" s="16"/>
      <c r="Z25" s="19">
        <f t="shared" si="3"/>
        <v>0</v>
      </c>
      <c r="AA25" s="36" t="s">
        <v>120</v>
      </c>
      <c r="AB25" s="33"/>
      <c r="AC25" s="16"/>
      <c r="AE25" s="16"/>
      <c r="AG25" s="24"/>
      <c r="AH25" s="13"/>
      <c r="AL25" s="18"/>
    </row>
    <row r="26" spans="1:38" x14ac:dyDescent="0.25">
      <c r="A26" s="46" t="s">
        <v>429</v>
      </c>
      <c r="B26" s="46" t="s">
        <v>430</v>
      </c>
      <c r="C26" s="46">
        <v>8</v>
      </c>
      <c r="D26" s="39">
        <v>35</v>
      </c>
      <c r="E26" s="28">
        <v>0</v>
      </c>
      <c r="F26" s="35"/>
      <c r="G26" s="34"/>
      <c r="H26" s="34"/>
      <c r="I26" s="34"/>
      <c r="J26" s="14">
        <f t="shared" si="0"/>
        <v>0</v>
      </c>
      <c r="K26" s="34"/>
      <c r="L26" s="34"/>
      <c r="M26" s="34"/>
      <c r="N26" s="29"/>
      <c r="O26" s="14">
        <f t="shared" si="1"/>
        <v>0</v>
      </c>
      <c r="P26"/>
      <c r="Q26"/>
      <c r="S26"/>
      <c r="X26" s="14">
        <f t="shared" si="2"/>
        <v>0</v>
      </c>
      <c r="Y26" s="16"/>
      <c r="Z26" s="19">
        <f t="shared" si="3"/>
        <v>0</v>
      </c>
      <c r="AA26" s="36" t="s">
        <v>120</v>
      </c>
      <c r="AB26" s="20"/>
      <c r="AC26" s="2"/>
      <c r="AE26" s="16"/>
      <c r="AL26" s="18"/>
    </row>
    <row r="27" spans="1:38" x14ac:dyDescent="0.25">
      <c r="A27" s="46" t="s">
        <v>145</v>
      </c>
      <c r="B27" s="46" t="s">
        <v>73</v>
      </c>
      <c r="C27" s="46">
        <v>8</v>
      </c>
      <c r="D27" s="39">
        <v>35</v>
      </c>
      <c r="E27" s="28">
        <v>0</v>
      </c>
      <c r="F27" s="29"/>
      <c r="G27" s="29"/>
      <c r="H27" s="29"/>
      <c r="I27" s="29"/>
      <c r="J27" s="14">
        <f t="shared" si="0"/>
        <v>0</v>
      </c>
      <c r="K27" s="29"/>
      <c r="L27" s="34"/>
      <c r="M27" s="34"/>
      <c r="N27" s="29"/>
      <c r="O27" s="14">
        <f t="shared" si="1"/>
        <v>0</v>
      </c>
      <c r="P27"/>
      <c r="Q27"/>
      <c r="S27"/>
      <c r="X27" s="14">
        <f t="shared" si="2"/>
        <v>0</v>
      </c>
      <c r="Y27" s="16"/>
      <c r="Z27" s="19">
        <f t="shared" si="3"/>
        <v>0</v>
      </c>
      <c r="AA27" t="s">
        <v>266</v>
      </c>
      <c r="AB27" s="13"/>
      <c r="AC27" s="22"/>
      <c r="AE27" s="16"/>
      <c r="AL27" s="18"/>
    </row>
    <row r="28" spans="1:38" x14ac:dyDescent="0.25">
      <c r="A28" s="46" t="s">
        <v>261</v>
      </c>
      <c r="B28" s="46" t="s">
        <v>73</v>
      </c>
      <c r="C28" s="46">
        <v>8</v>
      </c>
      <c r="D28" s="39">
        <v>35</v>
      </c>
      <c r="E28" s="28">
        <v>0</v>
      </c>
      <c r="F28" s="35"/>
      <c r="G28" s="34"/>
      <c r="H28" s="34"/>
      <c r="I28" s="34"/>
      <c r="J28" s="14">
        <f t="shared" si="0"/>
        <v>0</v>
      </c>
      <c r="K28" s="34"/>
      <c r="L28" s="34"/>
      <c r="M28" s="34"/>
      <c r="N28" s="34"/>
      <c r="O28" s="14">
        <f t="shared" si="1"/>
        <v>0</v>
      </c>
      <c r="P28"/>
      <c r="Q28"/>
      <c r="S28"/>
      <c r="X28" s="14">
        <f t="shared" si="2"/>
        <v>0</v>
      </c>
      <c r="Y28" s="16"/>
      <c r="Z28" s="19">
        <f t="shared" si="3"/>
        <v>0</v>
      </c>
      <c r="AA28" s="36" t="s">
        <v>266</v>
      </c>
      <c r="AB28" s="13"/>
      <c r="AC28" s="20"/>
      <c r="AE28" s="16"/>
      <c r="AL28" s="18"/>
    </row>
    <row r="29" spans="1:38" x14ac:dyDescent="0.25">
      <c r="A29" s="46" t="s">
        <v>72</v>
      </c>
      <c r="B29" s="46" t="s">
        <v>73</v>
      </c>
      <c r="C29" s="46">
        <v>8</v>
      </c>
      <c r="D29" s="39">
        <v>35</v>
      </c>
      <c r="E29" s="28">
        <v>0</v>
      </c>
      <c r="F29" s="35"/>
      <c r="G29" s="35"/>
      <c r="H29" s="35"/>
      <c r="I29" s="34"/>
      <c r="J29" s="14">
        <f t="shared" si="0"/>
        <v>0</v>
      </c>
      <c r="K29" s="34"/>
      <c r="L29" s="34"/>
      <c r="M29" s="34"/>
      <c r="N29" s="34"/>
      <c r="O29" s="14">
        <f t="shared" si="1"/>
        <v>0</v>
      </c>
      <c r="P29" s="35"/>
      <c r="Q29" s="35"/>
      <c r="R29" s="35"/>
      <c r="S29" s="35"/>
      <c r="T29" s="35"/>
      <c r="U29" s="35"/>
      <c r="X29" s="14">
        <f t="shared" si="2"/>
        <v>0</v>
      </c>
      <c r="Y29" s="16"/>
      <c r="Z29" s="19">
        <f t="shared" si="3"/>
        <v>0</v>
      </c>
      <c r="AA29" s="36" t="s">
        <v>120</v>
      </c>
      <c r="AB29" s="13"/>
      <c r="AC29" s="41">
        <f>SUM(Z27:Z29)</f>
        <v>0</v>
      </c>
      <c r="AE29" s="16"/>
      <c r="AL29" s="18"/>
    </row>
    <row r="30" spans="1:38" x14ac:dyDescent="0.25">
      <c r="A30" s="29" t="s">
        <v>198</v>
      </c>
      <c r="B30" s="29" t="s">
        <v>199</v>
      </c>
      <c r="C30" s="46">
        <v>8</v>
      </c>
      <c r="D30" s="39">
        <v>35</v>
      </c>
      <c r="E30" s="28">
        <v>0</v>
      </c>
      <c r="F30" s="35"/>
      <c r="G30" s="34"/>
      <c r="H30" s="34"/>
      <c r="I30" s="34"/>
      <c r="J30" s="14">
        <f t="shared" si="0"/>
        <v>0</v>
      </c>
      <c r="K30" s="34"/>
      <c r="L30" s="34"/>
      <c r="M30" s="34"/>
      <c r="N30" s="34"/>
      <c r="O30" s="14">
        <f t="shared" si="1"/>
        <v>0</v>
      </c>
      <c r="P30"/>
      <c r="Q30"/>
      <c r="S30"/>
      <c r="X30" s="14">
        <f t="shared" si="2"/>
        <v>0</v>
      </c>
      <c r="Y30" s="16"/>
      <c r="Z30" s="19">
        <f t="shared" si="3"/>
        <v>0</v>
      </c>
      <c r="AA30" t="s">
        <v>120</v>
      </c>
      <c r="AB30" s="13"/>
      <c r="AC30" s="20"/>
      <c r="AD30" s="34"/>
      <c r="AE30" s="16"/>
      <c r="AL30" s="18"/>
    </row>
    <row r="31" spans="1:38" x14ac:dyDescent="0.25">
      <c r="A31" s="29" t="s">
        <v>454</v>
      </c>
      <c r="B31" s="29" t="s">
        <v>456</v>
      </c>
      <c r="C31" s="46">
        <v>8</v>
      </c>
      <c r="D31" s="39">
        <v>35</v>
      </c>
      <c r="E31" s="28">
        <v>0</v>
      </c>
      <c r="F31" s="35"/>
      <c r="G31" s="35"/>
      <c r="H31" s="35"/>
      <c r="I31" s="35"/>
      <c r="J31" s="14">
        <f t="shared" si="0"/>
        <v>0</v>
      </c>
      <c r="K31" s="35"/>
      <c r="L31" s="34"/>
      <c r="M31" s="34"/>
      <c r="N31" s="34"/>
      <c r="O31" s="14">
        <f t="shared" si="1"/>
        <v>0</v>
      </c>
      <c r="P31" s="35"/>
      <c r="Q31" s="35"/>
      <c r="R31" s="35"/>
      <c r="S31" s="35"/>
      <c r="T31" s="35"/>
      <c r="U31" s="35"/>
      <c r="V31" s="32"/>
      <c r="W31" s="32"/>
      <c r="X31" s="14">
        <f t="shared" si="2"/>
        <v>0</v>
      </c>
      <c r="Y31" s="16"/>
      <c r="Z31" s="19">
        <f t="shared" si="3"/>
        <v>0</v>
      </c>
      <c r="AA31" t="s">
        <v>120</v>
      </c>
      <c r="AB31" s="13"/>
      <c r="AC31" s="16"/>
      <c r="AD31" s="34"/>
      <c r="AE31" s="16"/>
      <c r="AL31" s="18"/>
    </row>
    <row r="32" spans="1:38" x14ac:dyDescent="0.25">
      <c r="A32" s="46" t="s">
        <v>21</v>
      </c>
      <c r="B32" s="46" t="s">
        <v>22</v>
      </c>
      <c r="C32" s="46">
        <v>6</v>
      </c>
      <c r="D32" s="39">
        <v>35</v>
      </c>
      <c r="E32" s="28">
        <v>0</v>
      </c>
      <c r="F32" s="29"/>
      <c r="G32" s="29"/>
      <c r="H32" s="29"/>
      <c r="I32" s="29"/>
      <c r="J32" s="14">
        <f t="shared" si="0"/>
        <v>0</v>
      </c>
      <c r="K32" s="29"/>
      <c r="L32" s="34"/>
      <c r="M32" s="34"/>
      <c r="N32" s="34"/>
      <c r="O32" s="14">
        <f t="shared" si="1"/>
        <v>0</v>
      </c>
      <c r="P32"/>
      <c r="Q32"/>
      <c r="R32"/>
      <c r="S32"/>
      <c r="T32"/>
      <c r="U32"/>
      <c r="X32" s="14">
        <f t="shared" si="2"/>
        <v>0</v>
      </c>
      <c r="Y32" s="16"/>
      <c r="Z32" s="19">
        <f t="shared" si="3"/>
        <v>0</v>
      </c>
      <c r="AA32" s="36" t="s">
        <v>120</v>
      </c>
      <c r="AB32" s="13"/>
      <c r="AC32" s="16"/>
      <c r="AD32" s="34"/>
      <c r="AE32" s="16"/>
      <c r="AL32" s="18"/>
    </row>
    <row r="33" spans="1:38" x14ac:dyDescent="0.25">
      <c r="A33" s="29" t="s">
        <v>27</v>
      </c>
      <c r="B33" s="29" t="s">
        <v>464</v>
      </c>
      <c r="C33" s="29">
        <v>8</v>
      </c>
      <c r="D33" s="39">
        <v>35</v>
      </c>
      <c r="E33" s="28">
        <v>0</v>
      </c>
      <c r="F33" s="29">
        <v>77000</v>
      </c>
      <c r="G33" s="29">
        <v>77001</v>
      </c>
      <c r="H33" s="29"/>
      <c r="I33" s="29"/>
      <c r="J33" s="14">
        <f t="shared" si="0"/>
        <v>2</v>
      </c>
      <c r="K33" s="29"/>
      <c r="L33" s="34"/>
      <c r="M33" s="34"/>
      <c r="N33" s="34"/>
      <c r="O33" s="14">
        <f t="shared" si="1"/>
        <v>0</v>
      </c>
      <c r="P33"/>
      <c r="Q33"/>
      <c r="R33"/>
      <c r="S33"/>
      <c r="T33"/>
      <c r="U33"/>
      <c r="V33"/>
      <c r="W33"/>
      <c r="X33" s="14">
        <f t="shared" si="2"/>
        <v>0</v>
      </c>
      <c r="Y33" s="16"/>
      <c r="Z33" s="19">
        <f t="shared" si="3"/>
        <v>70</v>
      </c>
      <c r="AA33" t="s">
        <v>120</v>
      </c>
      <c r="AB33" s="20">
        <v>43836</v>
      </c>
      <c r="AC33" s="20"/>
      <c r="AD33" s="34"/>
      <c r="AE33" s="16"/>
      <c r="AL33" s="18"/>
    </row>
    <row r="34" spans="1:38" x14ac:dyDescent="0.25">
      <c r="A34" s="46" t="s">
        <v>291</v>
      </c>
      <c r="B34" s="46" t="s">
        <v>292</v>
      </c>
      <c r="C34" s="46">
        <v>8</v>
      </c>
      <c r="D34" s="39">
        <v>35</v>
      </c>
      <c r="E34" s="28">
        <v>0</v>
      </c>
      <c r="F34" s="35">
        <v>77043</v>
      </c>
      <c r="G34" s="35">
        <v>7704</v>
      </c>
      <c r="H34" s="29"/>
      <c r="I34" s="29"/>
      <c r="J34" s="14">
        <f t="shared" si="0"/>
        <v>2</v>
      </c>
      <c r="K34" s="34"/>
      <c r="L34" s="34"/>
      <c r="M34" s="34"/>
      <c r="N34" s="34"/>
      <c r="O34" s="14">
        <f t="shared" si="1"/>
        <v>0</v>
      </c>
      <c r="P34"/>
      <c r="Q34"/>
      <c r="S34"/>
      <c r="X34" s="14">
        <f t="shared" si="2"/>
        <v>0</v>
      </c>
      <c r="Y34" s="16"/>
      <c r="Z34" s="19">
        <f t="shared" si="3"/>
        <v>70</v>
      </c>
      <c r="AA34" s="38" t="s">
        <v>177</v>
      </c>
      <c r="AB34" s="20"/>
      <c r="AC34" s="20"/>
      <c r="AD34" s="34"/>
      <c r="AE34" s="16">
        <v>70</v>
      </c>
      <c r="AL34" s="18"/>
    </row>
    <row r="35" spans="1:38" x14ac:dyDescent="0.25">
      <c r="A35" s="46" t="s">
        <v>0</v>
      </c>
      <c r="B35" s="46" t="s">
        <v>37</v>
      </c>
      <c r="C35" s="46">
        <v>7</v>
      </c>
      <c r="D35" s="39">
        <v>35</v>
      </c>
      <c r="E35" s="28">
        <v>0</v>
      </c>
      <c r="F35" s="35"/>
      <c r="G35" s="35"/>
      <c r="H35" s="35"/>
      <c r="I35" s="35"/>
      <c r="J35" s="14">
        <f t="shared" si="0"/>
        <v>0</v>
      </c>
      <c r="K35" s="35"/>
      <c r="L35" s="34"/>
      <c r="M35" s="34"/>
      <c r="N35" s="34"/>
      <c r="O35" s="14">
        <f t="shared" si="1"/>
        <v>0</v>
      </c>
      <c r="P35" s="35"/>
      <c r="Q35" s="35"/>
      <c r="R35" s="35"/>
      <c r="S35" s="35"/>
      <c r="T35" s="35"/>
      <c r="U35" s="35"/>
      <c r="V35" s="35"/>
      <c r="W35" s="35"/>
      <c r="X35" s="14">
        <f t="shared" si="2"/>
        <v>0</v>
      </c>
      <c r="Y35" s="16"/>
      <c r="Z35" s="19">
        <f t="shared" si="3"/>
        <v>0</v>
      </c>
      <c r="AA35" s="36" t="s">
        <v>120</v>
      </c>
      <c r="AB35" s="13"/>
      <c r="AC35" s="20"/>
      <c r="AD35" s="34"/>
      <c r="AE35" s="16"/>
      <c r="AL35" s="18"/>
    </row>
    <row r="36" spans="1:38" x14ac:dyDescent="0.25">
      <c r="A36" s="46" t="s">
        <v>242</v>
      </c>
      <c r="B36" s="46" t="s">
        <v>243</v>
      </c>
      <c r="C36" s="46">
        <v>6</v>
      </c>
      <c r="D36" s="39">
        <v>35</v>
      </c>
      <c r="E36" s="28">
        <v>0</v>
      </c>
      <c r="F36" s="34"/>
      <c r="G36" s="34"/>
      <c r="H36" s="34"/>
      <c r="I36" s="34"/>
      <c r="J36" s="14">
        <f t="shared" si="0"/>
        <v>0</v>
      </c>
      <c r="K36" s="34"/>
      <c r="L36" s="34"/>
      <c r="M36" s="34"/>
      <c r="N36" s="34"/>
      <c r="O36" s="14">
        <f t="shared" si="1"/>
        <v>0</v>
      </c>
      <c r="P36"/>
      <c r="Q36"/>
      <c r="S36"/>
      <c r="X36" s="14">
        <f t="shared" si="2"/>
        <v>0</v>
      </c>
      <c r="Y36" s="16"/>
      <c r="Z36" s="19">
        <f t="shared" si="3"/>
        <v>0</v>
      </c>
      <c r="AA36" t="s">
        <v>120</v>
      </c>
      <c r="AB36" s="13"/>
      <c r="AC36" s="16"/>
      <c r="AD36" s="34"/>
      <c r="AE36" s="16"/>
      <c r="AL36" s="18"/>
    </row>
    <row r="37" spans="1:38" x14ac:dyDescent="0.25">
      <c r="A37" s="46" t="s">
        <v>160</v>
      </c>
      <c r="B37" s="46" t="s">
        <v>161</v>
      </c>
      <c r="C37" s="46">
        <v>6</v>
      </c>
      <c r="D37" s="39">
        <v>35</v>
      </c>
      <c r="E37" s="28">
        <v>0</v>
      </c>
      <c r="F37" s="29"/>
      <c r="G37" s="34"/>
      <c r="H37" s="34"/>
      <c r="I37" s="34"/>
      <c r="J37" s="14">
        <f t="shared" ref="J37:J68" si="4">COUNT(F37:I37)</f>
        <v>0</v>
      </c>
      <c r="K37" s="34"/>
      <c r="L37" s="34"/>
      <c r="M37" s="34"/>
      <c r="N37" s="34"/>
      <c r="O37" s="14">
        <f t="shared" ref="O37:O68" si="5">COUNT(K37:N37)</f>
        <v>0</v>
      </c>
      <c r="P37"/>
      <c r="Q37"/>
      <c r="S37"/>
      <c r="X37" s="14">
        <f t="shared" ref="X37:X68" si="6">COUNT(P37:W37)</f>
        <v>0</v>
      </c>
      <c r="Y37" s="16"/>
      <c r="Z37" s="19">
        <f t="shared" ref="Z37:Z68" si="7">+(J37*D37)+(O37*E37)+(X37*$AI$7)+Y37</f>
        <v>0</v>
      </c>
      <c r="AA37" s="36" t="s">
        <v>120</v>
      </c>
      <c r="AB37" s="13"/>
      <c r="AC37" s="20"/>
      <c r="AD37" s="34"/>
      <c r="AE37" s="16"/>
      <c r="AL37" s="18"/>
    </row>
    <row r="38" spans="1:38" x14ac:dyDescent="0.25">
      <c r="A38" s="46" t="s">
        <v>221</v>
      </c>
      <c r="B38" s="46" t="s">
        <v>220</v>
      </c>
      <c r="C38" s="46">
        <v>8</v>
      </c>
      <c r="D38" s="39">
        <v>35</v>
      </c>
      <c r="E38" s="28">
        <v>0</v>
      </c>
      <c r="F38" s="35"/>
      <c r="G38" s="35"/>
      <c r="H38" s="35"/>
      <c r="I38" s="35"/>
      <c r="J38" s="14">
        <f t="shared" si="4"/>
        <v>0</v>
      </c>
      <c r="K38" s="35"/>
      <c r="L38" s="34"/>
      <c r="M38" s="34"/>
      <c r="N38" s="35"/>
      <c r="O38" s="14">
        <f t="shared" si="5"/>
        <v>0</v>
      </c>
      <c r="P38" s="32"/>
      <c r="Q38" s="32"/>
      <c r="R38" s="32"/>
      <c r="S38" s="32"/>
      <c r="T38" s="32"/>
      <c r="U38"/>
      <c r="V38"/>
      <c r="W38"/>
      <c r="X38" s="14">
        <f t="shared" si="6"/>
        <v>0</v>
      </c>
      <c r="Y38" s="16"/>
      <c r="Z38" s="19">
        <f t="shared" si="7"/>
        <v>0</v>
      </c>
      <c r="AA38" s="36" t="s">
        <v>120</v>
      </c>
      <c r="AB38" s="13"/>
      <c r="AC38" s="20"/>
      <c r="AD38" s="34"/>
      <c r="AE38" s="16"/>
      <c r="AL38" s="18"/>
    </row>
    <row r="39" spans="1:38" x14ac:dyDescent="0.25">
      <c r="A39" s="29" t="s">
        <v>78</v>
      </c>
      <c r="B39" s="29" t="s">
        <v>79</v>
      </c>
      <c r="C39" s="29">
        <v>8</v>
      </c>
      <c r="D39" s="39">
        <v>35</v>
      </c>
      <c r="E39" s="28">
        <v>0</v>
      </c>
      <c r="F39" s="29">
        <v>77002</v>
      </c>
      <c r="G39" s="35">
        <v>77003</v>
      </c>
      <c r="H39" s="35"/>
      <c r="I39" s="34"/>
      <c r="J39" s="14">
        <f t="shared" si="4"/>
        <v>2</v>
      </c>
      <c r="K39" s="34"/>
      <c r="L39" s="34"/>
      <c r="M39" s="34"/>
      <c r="N39" s="34"/>
      <c r="O39" s="14">
        <f t="shared" si="5"/>
        <v>0</v>
      </c>
      <c r="P39" s="29"/>
      <c r="Q39" s="29"/>
      <c r="S39"/>
      <c r="X39" s="14">
        <f t="shared" si="6"/>
        <v>0</v>
      </c>
      <c r="Y39" s="16"/>
      <c r="Z39" s="19">
        <f t="shared" si="7"/>
        <v>70</v>
      </c>
      <c r="AA39" s="36" t="s">
        <v>120</v>
      </c>
      <c r="AB39" s="13">
        <v>43836</v>
      </c>
      <c r="AC39" s="20"/>
      <c r="AD39" s="34"/>
      <c r="AE39" s="16"/>
      <c r="AL39" s="18"/>
    </row>
    <row r="40" spans="1:38" x14ac:dyDescent="0.25">
      <c r="A40" s="46" t="s">
        <v>3</v>
      </c>
      <c r="B40" s="46" t="s">
        <v>4</v>
      </c>
      <c r="C40" s="46">
        <v>6</v>
      </c>
      <c r="D40" s="39">
        <v>35</v>
      </c>
      <c r="E40" s="28">
        <v>0</v>
      </c>
      <c r="F40" s="34"/>
      <c r="G40" s="34"/>
      <c r="H40" s="34"/>
      <c r="I40" s="34"/>
      <c r="J40" s="14">
        <f t="shared" si="4"/>
        <v>0</v>
      </c>
      <c r="K40" s="34"/>
      <c r="L40" s="34"/>
      <c r="M40" s="34"/>
      <c r="N40" s="34"/>
      <c r="O40" s="14">
        <f t="shared" si="5"/>
        <v>0</v>
      </c>
      <c r="P40"/>
      <c r="Q40"/>
      <c r="S40"/>
      <c r="X40" s="14">
        <f t="shared" si="6"/>
        <v>0</v>
      </c>
      <c r="Y40" s="16"/>
      <c r="Z40" s="19">
        <f t="shared" si="7"/>
        <v>0</v>
      </c>
      <c r="AA40" s="36" t="s">
        <v>120</v>
      </c>
      <c r="AB40" s="13"/>
      <c r="AC40" s="20"/>
      <c r="AD40" s="34"/>
      <c r="AE40" s="16"/>
      <c r="AL40" s="18"/>
    </row>
    <row r="41" spans="1:38" x14ac:dyDescent="0.25">
      <c r="A41" s="46" t="s">
        <v>361</v>
      </c>
      <c r="B41" s="46" t="s">
        <v>362</v>
      </c>
      <c r="C41" s="46">
        <v>8</v>
      </c>
      <c r="D41" s="39">
        <v>35</v>
      </c>
      <c r="E41" s="28">
        <v>0</v>
      </c>
      <c r="F41" s="35"/>
      <c r="G41" s="35"/>
      <c r="H41" s="35"/>
      <c r="I41" s="35"/>
      <c r="J41" s="14">
        <f t="shared" si="4"/>
        <v>0</v>
      </c>
      <c r="K41" s="35"/>
      <c r="L41" s="34"/>
      <c r="M41" s="34"/>
      <c r="N41" s="34"/>
      <c r="O41" s="14">
        <f t="shared" si="5"/>
        <v>0</v>
      </c>
      <c r="P41" s="35"/>
      <c r="Q41" s="35"/>
      <c r="R41" s="35"/>
      <c r="S41" s="35"/>
      <c r="T41" s="35"/>
      <c r="U41" s="35"/>
      <c r="V41" s="35"/>
      <c r="W41" s="35"/>
      <c r="X41" s="14">
        <f t="shared" si="6"/>
        <v>0</v>
      </c>
      <c r="Y41" s="16"/>
      <c r="Z41" s="19">
        <f t="shared" si="7"/>
        <v>0</v>
      </c>
      <c r="AA41" s="36" t="s">
        <v>120</v>
      </c>
      <c r="AB41" s="33"/>
      <c r="AC41" s="20"/>
      <c r="AD41" s="34"/>
      <c r="AE41" s="16"/>
      <c r="AL41" s="18"/>
    </row>
    <row r="42" spans="1:38" x14ac:dyDescent="0.25">
      <c r="A42" s="46" t="s">
        <v>279</v>
      </c>
      <c r="B42" s="46" t="s">
        <v>280</v>
      </c>
      <c r="C42" s="46">
        <v>8</v>
      </c>
      <c r="D42" s="39">
        <v>35</v>
      </c>
      <c r="E42" s="28">
        <v>0</v>
      </c>
      <c r="F42" s="34"/>
      <c r="G42" s="34"/>
      <c r="H42" s="34"/>
      <c r="I42" s="34"/>
      <c r="J42" s="14">
        <f t="shared" si="4"/>
        <v>0</v>
      </c>
      <c r="K42" s="34"/>
      <c r="L42" s="34"/>
      <c r="M42" s="34"/>
      <c r="N42" s="34"/>
      <c r="O42" s="14">
        <f t="shared" si="5"/>
        <v>0</v>
      </c>
      <c r="P42"/>
      <c r="Q42"/>
      <c r="S42"/>
      <c r="X42" s="14">
        <f t="shared" si="6"/>
        <v>0</v>
      </c>
      <c r="Y42" s="16"/>
      <c r="Z42" s="19">
        <f t="shared" si="7"/>
        <v>0</v>
      </c>
      <c r="AA42" s="36" t="s">
        <v>120</v>
      </c>
      <c r="AB42" s="13"/>
      <c r="AC42" s="6"/>
      <c r="AE42" s="16"/>
      <c r="AL42" s="18"/>
    </row>
    <row r="43" spans="1:38" x14ac:dyDescent="0.25">
      <c r="A43" s="46" t="s">
        <v>355</v>
      </c>
      <c r="B43" s="46" t="s">
        <v>369</v>
      </c>
      <c r="C43" s="46">
        <v>8</v>
      </c>
      <c r="D43" s="39">
        <v>35</v>
      </c>
      <c r="E43" s="28">
        <v>0</v>
      </c>
      <c r="F43" s="29"/>
      <c r="G43" s="29"/>
      <c r="H43" s="29"/>
      <c r="I43" s="29"/>
      <c r="J43" s="14">
        <f t="shared" si="4"/>
        <v>0</v>
      </c>
      <c r="K43" s="34"/>
      <c r="L43" s="34"/>
      <c r="M43" s="34"/>
      <c r="N43" s="34"/>
      <c r="O43" s="14">
        <f t="shared" si="5"/>
        <v>0</v>
      </c>
      <c r="P43"/>
      <c r="Q43"/>
      <c r="S43"/>
      <c r="X43" s="14">
        <f t="shared" si="6"/>
        <v>0</v>
      </c>
      <c r="Y43" s="16"/>
      <c r="Z43" s="19">
        <f t="shared" si="7"/>
        <v>0</v>
      </c>
      <c r="AA43" s="36" t="s">
        <v>120</v>
      </c>
      <c r="AB43" s="13"/>
      <c r="AC43" s="20"/>
      <c r="AE43" s="16"/>
      <c r="AL43" s="18"/>
    </row>
    <row r="44" spans="1:38" x14ac:dyDescent="0.25">
      <c r="A44" s="29" t="s">
        <v>471</v>
      </c>
      <c r="B44" s="29" t="s">
        <v>472</v>
      </c>
      <c r="C44" s="35">
        <v>8</v>
      </c>
      <c r="D44" s="39">
        <v>35</v>
      </c>
      <c r="E44" s="28">
        <v>0</v>
      </c>
      <c r="F44" s="29"/>
      <c r="G44" s="29"/>
      <c r="H44" s="29"/>
      <c r="I44" s="29"/>
      <c r="J44" s="14">
        <f t="shared" si="4"/>
        <v>0</v>
      </c>
      <c r="K44" s="34"/>
      <c r="L44" s="34"/>
      <c r="M44" s="34"/>
      <c r="N44" s="34"/>
      <c r="O44" s="14">
        <f t="shared" si="5"/>
        <v>0</v>
      </c>
      <c r="P44"/>
      <c r="Q44"/>
      <c r="S44"/>
      <c r="X44" s="14">
        <f t="shared" si="6"/>
        <v>0</v>
      </c>
      <c r="Y44" s="16"/>
      <c r="Z44" s="19">
        <f t="shared" si="7"/>
        <v>0</v>
      </c>
      <c r="AA44" s="36" t="s">
        <v>120</v>
      </c>
      <c r="AB44" s="13"/>
      <c r="AC44" s="20"/>
      <c r="AE44" s="16"/>
      <c r="AL44" s="18"/>
    </row>
    <row r="45" spans="1:38" x14ac:dyDescent="0.25">
      <c r="A45" s="46" t="s">
        <v>47</v>
      </c>
      <c r="B45" s="46" t="s">
        <v>170</v>
      </c>
      <c r="C45" s="46">
        <v>7</v>
      </c>
      <c r="D45" s="39">
        <v>35</v>
      </c>
      <c r="E45" s="28">
        <v>0</v>
      </c>
      <c r="F45" s="34"/>
      <c r="G45" s="34"/>
      <c r="H45" s="34"/>
      <c r="I45" s="34"/>
      <c r="J45" s="14">
        <f t="shared" si="4"/>
        <v>0</v>
      </c>
      <c r="K45" s="34"/>
      <c r="L45" s="34"/>
      <c r="M45" s="34"/>
      <c r="N45" s="34"/>
      <c r="O45" s="14">
        <f t="shared" si="5"/>
        <v>0</v>
      </c>
      <c r="P45"/>
      <c r="Q45"/>
      <c r="S45"/>
      <c r="X45" s="14">
        <f t="shared" si="6"/>
        <v>0</v>
      </c>
      <c r="Y45" s="16"/>
      <c r="Z45" s="19">
        <f t="shared" si="7"/>
        <v>0</v>
      </c>
      <c r="AA45" s="36" t="s">
        <v>120</v>
      </c>
      <c r="AB45" s="13"/>
      <c r="AC45" s="20"/>
      <c r="AE45" s="16"/>
      <c r="AL45" s="18"/>
    </row>
    <row r="46" spans="1:38" x14ac:dyDescent="0.25">
      <c r="A46" s="46" t="s">
        <v>87</v>
      </c>
      <c r="B46" s="46" t="s">
        <v>356</v>
      </c>
      <c r="C46" s="46">
        <v>8</v>
      </c>
      <c r="D46" s="39">
        <v>35</v>
      </c>
      <c r="E46" s="28">
        <v>0</v>
      </c>
      <c r="F46" s="35"/>
      <c r="G46" s="35"/>
      <c r="H46" s="35"/>
      <c r="I46" s="35"/>
      <c r="J46" s="14">
        <f t="shared" si="4"/>
        <v>0</v>
      </c>
      <c r="K46" s="34"/>
      <c r="L46" s="34"/>
      <c r="M46" s="34"/>
      <c r="N46" s="34"/>
      <c r="O46" s="14">
        <f t="shared" si="5"/>
        <v>0</v>
      </c>
      <c r="P46" s="32"/>
      <c r="Q46" s="32"/>
      <c r="R46" s="32"/>
      <c r="S46" s="32"/>
      <c r="X46" s="14">
        <f t="shared" si="6"/>
        <v>0</v>
      </c>
      <c r="Y46" s="16"/>
      <c r="Z46" s="19">
        <f t="shared" si="7"/>
        <v>0</v>
      </c>
      <c r="AA46" s="36" t="s">
        <v>120</v>
      </c>
      <c r="AB46" s="6"/>
      <c r="AC46" s="13"/>
      <c r="AD46" s="34"/>
      <c r="AE46" s="16"/>
      <c r="AL46" s="18"/>
    </row>
    <row r="47" spans="1:38" x14ac:dyDescent="0.25">
      <c r="A47" s="46" t="s">
        <v>16</v>
      </c>
      <c r="B47" s="46" t="s">
        <v>410</v>
      </c>
      <c r="C47" s="46">
        <v>8</v>
      </c>
      <c r="D47" s="39">
        <v>35</v>
      </c>
      <c r="E47" s="28">
        <v>0</v>
      </c>
      <c r="F47" s="34"/>
      <c r="G47" s="34"/>
      <c r="H47" s="34"/>
      <c r="I47" s="34"/>
      <c r="J47" s="14">
        <f t="shared" si="4"/>
        <v>0</v>
      </c>
      <c r="K47" s="34"/>
      <c r="L47" s="34"/>
      <c r="M47" s="34"/>
      <c r="N47" s="34"/>
      <c r="O47" s="14">
        <f t="shared" si="5"/>
        <v>0</v>
      </c>
      <c r="X47" s="14">
        <f t="shared" si="6"/>
        <v>0</v>
      </c>
      <c r="Y47" s="16"/>
      <c r="Z47" s="19">
        <f t="shared" si="7"/>
        <v>0</v>
      </c>
      <c r="AA47" t="s">
        <v>120</v>
      </c>
      <c r="AB47" s="13"/>
      <c r="AC47" s="20"/>
      <c r="AD47" s="34"/>
      <c r="AE47" s="16"/>
      <c r="AL47" s="18"/>
    </row>
    <row r="48" spans="1:38" x14ac:dyDescent="0.25">
      <c r="A48" s="46" t="s">
        <v>408</v>
      </c>
      <c r="B48" s="46" t="s">
        <v>410</v>
      </c>
      <c r="C48" s="46">
        <v>8</v>
      </c>
      <c r="D48" s="39">
        <v>35</v>
      </c>
      <c r="E48" s="28">
        <v>0</v>
      </c>
      <c r="F48" s="35"/>
      <c r="G48" s="35"/>
      <c r="H48" s="35"/>
      <c r="I48" s="35"/>
      <c r="J48" s="14">
        <f t="shared" si="4"/>
        <v>0</v>
      </c>
      <c r="K48" s="35"/>
      <c r="L48" s="29"/>
      <c r="M48" s="34"/>
      <c r="N48" s="34"/>
      <c r="O48" s="14">
        <f t="shared" si="5"/>
        <v>0</v>
      </c>
      <c r="P48" s="32"/>
      <c r="Q48" s="32"/>
      <c r="R48" s="32"/>
      <c r="S48" s="32"/>
      <c r="T48" s="32"/>
      <c r="U48" s="32"/>
      <c r="X48" s="14">
        <f t="shared" si="6"/>
        <v>0</v>
      </c>
      <c r="Y48" s="16"/>
      <c r="Z48" s="19">
        <f t="shared" si="7"/>
        <v>0</v>
      </c>
      <c r="AA48" t="s">
        <v>120</v>
      </c>
      <c r="AB48" s="1"/>
      <c r="AC48" s="13"/>
      <c r="AD48" s="34"/>
      <c r="AE48" s="16"/>
      <c r="AL48" s="18"/>
    </row>
    <row r="49" spans="1:38" x14ac:dyDescent="0.25">
      <c r="A49" s="46" t="s">
        <v>205</v>
      </c>
      <c r="B49" s="46" t="s">
        <v>206</v>
      </c>
      <c r="C49" s="46">
        <v>7</v>
      </c>
      <c r="D49" s="39">
        <v>35</v>
      </c>
      <c r="E49" s="28">
        <v>0</v>
      </c>
      <c r="F49" s="35"/>
      <c r="G49" s="35"/>
      <c r="H49" s="35"/>
      <c r="I49" s="34"/>
      <c r="J49" s="14">
        <f t="shared" si="4"/>
        <v>0</v>
      </c>
      <c r="K49" s="29"/>
      <c r="L49" s="34"/>
      <c r="M49" s="34"/>
      <c r="N49" s="34"/>
      <c r="O49" s="14">
        <f t="shared" si="5"/>
        <v>0</v>
      </c>
      <c r="P49" s="35"/>
      <c r="Q49" s="35"/>
      <c r="R49" s="35"/>
      <c r="S49" s="35"/>
      <c r="T49"/>
      <c r="U49"/>
      <c r="X49" s="14">
        <f t="shared" si="6"/>
        <v>0</v>
      </c>
      <c r="Y49" s="16"/>
      <c r="Z49" s="19">
        <f t="shared" si="7"/>
        <v>0</v>
      </c>
      <c r="AA49" s="36" t="s">
        <v>120</v>
      </c>
      <c r="AB49" s="13"/>
      <c r="AC49" s="13"/>
      <c r="AD49" s="34"/>
      <c r="AE49" s="16"/>
      <c r="AL49" s="18"/>
    </row>
    <row r="50" spans="1:38" x14ac:dyDescent="0.25">
      <c r="A50" s="46" t="s">
        <v>38</v>
      </c>
      <c r="B50" s="46" t="s">
        <v>39</v>
      </c>
      <c r="C50" s="46">
        <v>7</v>
      </c>
      <c r="D50" s="39">
        <v>35</v>
      </c>
      <c r="E50" s="28">
        <v>0</v>
      </c>
      <c r="F50" s="35"/>
      <c r="G50" s="35"/>
      <c r="H50" s="35"/>
      <c r="I50" s="35"/>
      <c r="J50" s="14">
        <f t="shared" si="4"/>
        <v>0</v>
      </c>
      <c r="K50" s="35"/>
      <c r="L50" s="34"/>
      <c r="M50" s="34"/>
      <c r="N50" s="34"/>
      <c r="O50" s="14">
        <f t="shared" si="5"/>
        <v>0</v>
      </c>
      <c r="P50" s="35"/>
      <c r="Q50" s="35"/>
      <c r="R50" s="35"/>
      <c r="S50" s="35"/>
      <c r="T50" s="35"/>
      <c r="U50" s="35"/>
      <c r="V50" s="35"/>
      <c r="W50" s="35"/>
      <c r="X50" s="14">
        <f t="shared" si="6"/>
        <v>0</v>
      </c>
      <c r="Y50" s="16"/>
      <c r="Z50" s="19">
        <f t="shared" si="7"/>
        <v>0</v>
      </c>
      <c r="AA50" s="36" t="s">
        <v>120</v>
      </c>
      <c r="AB50" s="13"/>
      <c r="AC50" s="13"/>
      <c r="AD50" s="34"/>
      <c r="AE50" s="16"/>
      <c r="AL50" s="18"/>
    </row>
    <row r="51" spans="1:38" x14ac:dyDescent="0.25">
      <c r="A51" s="29" t="s">
        <v>71</v>
      </c>
      <c r="B51" s="29" t="s">
        <v>135</v>
      </c>
      <c r="C51" s="29">
        <v>6</v>
      </c>
      <c r="D51" s="39">
        <v>35</v>
      </c>
      <c r="E51" s="28">
        <v>0</v>
      </c>
      <c r="F51" s="35"/>
      <c r="G51" s="35"/>
      <c r="H51" s="35"/>
      <c r="I51" s="35"/>
      <c r="J51" s="14">
        <f t="shared" si="4"/>
        <v>0</v>
      </c>
      <c r="K51" s="29"/>
      <c r="L51" s="34"/>
      <c r="M51" s="34"/>
      <c r="N51" s="34"/>
      <c r="O51" s="14">
        <f t="shared" si="5"/>
        <v>0</v>
      </c>
      <c r="P51" s="35"/>
      <c r="Q51" s="35"/>
      <c r="R51" s="35"/>
      <c r="S51" s="35"/>
      <c r="T51" s="35"/>
      <c r="U51" s="35"/>
      <c r="V51" s="35"/>
      <c r="W51" s="35"/>
      <c r="X51" s="14">
        <f t="shared" si="6"/>
        <v>0</v>
      </c>
      <c r="Y51" s="16"/>
      <c r="Z51" s="19">
        <f t="shared" si="7"/>
        <v>0</v>
      </c>
      <c r="AA51" s="36" t="s">
        <v>120</v>
      </c>
      <c r="AB51" s="13"/>
      <c r="AC51" s="13"/>
      <c r="AD51" s="34"/>
      <c r="AE51" s="16"/>
      <c r="AL51" s="18"/>
    </row>
    <row r="52" spans="1:38" x14ac:dyDescent="0.25">
      <c r="A52" s="46" t="s">
        <v>453</v>
      </c>
      <c r="B52" s="29" t="s">
        <v>442</v>
      </c>
      <c r="C52" s="46">
        <v>8</v>
      </c>
      <c r="D52" s="39">
        <v>35</v>
      </c>
      <c r="E52" s="28">
        <v>0</v>
      </c>
      <c r="F52" s="29"/>
      <c r="G52" s="29"/>
      <c r="H52" s="29"/>
      <c r="I52" s="34"/>
      <c r="J52" s="14">
        <f t="shared" si="4"/>
        <v>0</v>
      </c>
      <c r="K52" s="34"/>
      <c r="L52" s="34"/>
      <c r="M52" s="34"/>
      <c r="N52" s="34"/>
      <c r="O52" s="14">
        <f t="shared" si="5"/>
        <v>0</v>
      </c>
      <c r="P52"/>
      <c r="Q52"/>
      <c r="S52"/>
      <c r="X52" s="14">
        <f t="shared" si="6"/>
        <v>0</v>
      </c>
      <c r="Y52" s="16"/>
      <c r="Z52" s="19">
        <f t="shared" si="7"/>
        <v>0</v>
      </c>
      <c r="AA52" t="s">
        <v>120</v>
      </c>
      <c r="AB52" s="13"/>
      <c r="AC52" s="16"/>
      <c r="AD52" s="34"/>
      <c r="AL52" s="18"/>
    </row>
    <row r="53" spans="1:38" x14ac:dyDescent="0.25">
      <c r="A53" s="46" t="s">
        <v>389</v>
      </c>
      <c r="B53" s="46" t="s">
        <v>442</v>
      </c>
      <c r="C53" s="46">
        <v>8</v>
      </c>
      <c r="D53" s="39">
        <v>35</v>
      </c>
      <c r="E53" s="28">
        <v>0</v>
      </c>
      <c r="F53" s="34"/>
      <c r="G53" s="34"/>
      <c r="H53" s="34"/>
      <c r="I53" s="34"/>
      <c r="J53" s="14">
        <f t="shared" si="4"/>
        <v>0</v>
      </c>
      <c r="K53" s="34"/>
      <c r="L53" s="34"/>
      <c r="M53" s="34"/>
      <c r="N53" s="34"/>
      <c r="O53" s="14">
        <f t="shared" si="5"/>
        <v>0</v>
      </c>
      <c r="P53"/>
      <c r="Q53"/>
      <c r="S53"/>
      <c r="X53" s="14">
        <f t="shared" si="6"/>
        <v>0</v>
      </c>
      <c r="Y53" s="16"/>
      <c r="Z53" s="19">
        <f t="shared" si="7"/>
        <v>0</v>
      </c>
      <c r="AA53" t="s">
        <v>120</v>
      </c>
      <c r="AB53" s="13"/>
      <c r="AC53" s="16"/>
      <c r="AD53" s="34"/>
      <c r="AE53" s="16"/>
      <c r="AL53" s="18"/>
    </row>
    <row r="54" spans="1:38" x14ac:dyDescent="0.25">
      <c r="A54" s="46" t="s">
        <v>441</v>
      </c>
      <c r="B54" s="46" t="s">
        <v>442</v>
      </c>
      <c r="C54" s="46">
        <v>8</v>
      </c>
      <c r="D54" s="39">
        <v>35</v>
      </c>
      <c r="E54" s="28">
        <v>0</v>
      </c>
      <c r="F54" s="34"/>
      <c r="G54" s="34"/>
      <c r="H54" s="34"/>
      <c r="I54" s="34"/>
      <c r="J54" s="14">
        <f t="shared" si="4"/>
        <v>0</v>
      </c>
      <c r="K54" s="34"/>
      <c r="L54" s="34"/>
      <c r="M54" s="34"/>
      <c r="N54" s="34"/>
      <c r="O54" s="14">
        <f t="shared" si="5"/>
        <v>0</v>
      </c>
      <c r="P54"/>
      <c r="Q54"/>
      <c r="S54"/>
      <c r="X54" s="14">
        <f t="shared" si="6"/>
        <v>0</v>
      </c>
      <c r="Y54" s="16"/>
      <c r="Z54" s="19">
        <f t="shared" si="7"/>
        <v>0</v>
      </c>
      <c r="AA54" t="s">
        <v>120</v>
      </c>
      <c r="AB54" s="13"/>
      <c r="AC54" s="20"/>
      <c r="AD54" s="34"/>
      <c r="AE54" s="16"/>
    </row>
    <row r="55" spans="1:38" x14ac:dyDescent="0.25">
      <c r="A55" s="46" t="s">
        <v>47</v>
      </c>
      <c r="B55" s="46" t="s">
        <v>130</v>
      </c>
      <c r="C55" s="46">
        <v>8</v>
      </c>
      <c r="D55" s="39">
        <v>35</v>
      </c>
      <c r="E55" s="28">
        <v>0</v>
      </c>
      <c r="F55" s="29"/>
      <c r="G55" s="29"/>
      <c r="H55" s="34"/>
      <c r="I55" s="34"/>
      <c r="J55" s="14">
        <f t="shared" si="4"/>
        <v>0</v>
      </c>
      <c r="K55" s="34"/>
      <c r="L55" s="34"/>
      <c r="M55" s="34"/>
      <c r="N55" s="34"/>
      <c r="O55" s="14">
        <f t="shared" si="5"/>
        <v>0</v>
      </c>
      <c r="P55"/>
      <c r="Q55"/>
      <c r="S55"/>
      <c r="X55" s="14">
        <f t="shared" si="6"/>
        <v>0</v>
      </c>
      <c r="Y55" s="16"/>
      <c r="Z55" s="19">
        <f t="shared" si="7"/>
        <v>0</v>
      </c>
      <c r="AA55" s="36" t="s">
        <v>120</v>
      </c>
      <c r="AB55" s="13"/>
      <c r="AC55" s="16"/>
      <c r="AD55" s="34"/>
      <c r="AE55" s="16"/>
    </row>
    <row r="56" spans="1:38" x14ac:dyDescent="0.25">
      <c r="A56" s="46" t="s">
        <v>297</v>
      </c>
      <c r="B56" s="46" t="s">
        <v>200</v>
      </c>
      <c r="C56" s="46">
        <v>8</v>
      </c>
      <c r="D56" s="39">
        <v>35</v>
      </c>
      <c r="E56" s="28">
        <v>0</v>
      </c>
      <c r="F56" s="34"/>
      <c r="G56" s="34"/>
      <c r="H56" s="34"/>
      <c r="I56" s="34"/>
      <c r="J56" s="14">
        <f t="shared" si="4"/>
        <v>0</v>
      </c>
      <c r="K56" s="34"/>
      <c r="L56" s="34"/>
      <c r="M56" s="34"/>
      <c r="N56" s="34"/>
      <c r="O56" s="14">
        <f t="shared" si="5"/>
        <v>0</v>
      </c>
      <c r="P56"/>
      <c r="Q56"/>
      <c r="S56"/>
      <c r="X56" s="14">
        <f t="shared" si="6"/>
        <v>0</v>
      </c>
      <c r="Y56" s="16"/>
      <c r="Z56" s="19">
        <f t="shared" si="7"/>
        <v>0</v>
      </c>
      <c r="AA56" s="36" t="s">
        <v>120</v>
      </c>
      <c r="AB56" s="20"/>
      <c r="AC56" s="13"/>
      <c r="AD56" s="34"/>
      <c r="AE56" s="16"/>
    </row>
    <row r="57" spans="1:38" x14ac:dyDescent="0.25">
      <c r="A57" s="46" t="s">
        <v>398</v>
      </c>
      <c r="B57" s="46" t="s">
        <v>458</v>
      </c>
      <c r="C57" s="46">
        <v>8</v>
      </c>
      <c r="D57" s="39">
        <v>35</v>
      </c>
      <c r="E57" s="28">
        <v>0</v>
      </c>
      <c r="F57" s="35">
        <v>77040</v>
      </c>
      <c r="G57" s="35">
        <v>77042</v>
      </c>
      <c r="H57" s="35">
        <v>77082</v>
      </c>
      <c r="I57" s="35"/>
      <c r="J57" s="14">
        <f t="shared" si="4"/>
        <v>3</v>
      </c>
      <c r="K57" s="35"/>
      <c r="L57" s="34"/>
      <c r="M57" s="34"/>
      <c r="N57" s="34"/>
      <c r="O57" s="14">
        <f t="shared" si="5"/>
        <v>0</v>
      </c>
      <c r="P57" s="35"/>
      <c r="Q57" s="35"/>
      <c r="R57" s="35"/>
      <c r="S57" s="35"/>
      <c r="T57" s="35"/>
      <c r="U57" s="35"/>
      <c r="V57" s="35"/>
      <c r="W57" s="35"/>
      <c r="X57" s="14">
        <f t="shared" si="6"/>
        <v>0</v>
      </c>
      <c r="Y57" s="16"/>
      <c r="Z57" s="19">
        <f t="shared" si="7"/>
        <v>105</v>
      </c>
      <c r="AA57" t="s">
        <v>120</v>
      </c>
      <c r="AB57" s="6">
        <v>43836</v>
      </c>
      <c r="AC57" s="16"/>
      <c r="AD57" s="34"/>
      <c r="AE57" s="16"/>
    </row>
    <row r="58" spans="1:38" x14ac:dyDescent="0.25">
      <c r="A58" s="46" t="s">
        <v>387</v>
      </c>
      <c r="B58" s="46" t="s">
        <v>388</v>
      </c>
      <c r="C58" s="46">
        <v>8</v>
      </c>
      <c r="D58" s="39">
        <v>35</v>
      </c>
      <c r="E58" s="28">
        <v>0</v>
      </c>
      <c r="F58" s="34"/>
      <c r="G58" s="34"/>
      <c r="H58" s="34"/>
      <c r="I58" s="34"/>
      <c r="J58" s="14">
        <f t="shared" si="4"/>
        <v>0</v>
      </c>
      <c r="K58" s="34"/>
      <c r="L58" s="34"/>
      <c r="M58" s="34"/>
      <c r="N58" s="34"/>
      <c r="O58" s="14">
        <f t="shared" si="5"/>
        <v>0</v>
      </c>
      <c r="P58"/>
      <c r="Q58"/>
      <c r="S58"/>
      <c r="X58" s="14">
        <f t="shared" si="6"/>
        <v>0</v>
      </c>
      <c r="Y58" s="16"/>
      <c r="Z58" s="19">
        <f t="shared" si="7"/>
        <v>0</v>
      </c>
      <c r="AA58" t="s">
        <v>120</v>
      </c>
      <c r="AB58" s="13"/>
      <c r="AC58" s="16"/>
      <c r="AE58" s="16"/>
    </row>
    <row r="59" spans="1:38" x14ac:dyDescent="0.25">
      <c r="A59" s="46" t="s">
        <v>396</v>
      </c>
      <c r="B59" s="46" t="s">
        <v>388</v>
      </c>
      <c r="C59" s="46">
        <v>8</v>
      </c>
      <c r="D59" s="39">
        <v>35</v>
      </c>
      <c r="E59" s="28">
        <v>0</v>
      </c>
      <c r="F59" s="34"/>
      <c r="G59" s="34"/>
      <c r="H59" s="34"/>
      <c r="I59" s="34"/>
      <c r="J59" s="14">
        <f t="shared" si="4"/>
        <v>0</v>
      </c>
      <c r="K59" s="34"/>
      <c r="L59" s="34"/>
      <c r="M59" s="34"/>
      <c r="N59" s="34"/>
      <c r="O59" s="14">
        <f t="shared" si="5"/>
        <v>0</v>
      </c>
      <c r="P59"/>
      <c r="Q59"/>
      <c r="S59"/>
      <c r="X59" s="14">
        <f t="shared" si="6"/>
        <v>0</v>
      </c>
      <c r="Y59" s="16"/>
      <c r="Z59" s="19">
        <f t="shared" si="7"/>
        <v>0</v>
      </c>
      <c r="AA59" t="s">
        <v>120</v>
      </c>
      <c r="AB59" s="20"/>
      <c r="AC59" s="16"/>
      <c r="AE59" s="16"/>
    </row>
    <row r="60" spans="1:38" x14ac:dyDescent="0.25">
      <c r="A60" s="46" t="s">
        <v>147</v>
      </c>
      <c r="B60" s="46" t="s">
        <v>148</v>
      </c>
      <c r="C60" s="46">
        <v>7</v>
      </c>
      <c r="D60" s="39">
        <v>35</v>
      </c>
      <c r="E60" s="28">
        <v>0</v>
      </c>
      <c r="F60" s="35">
        <v>77080</v>
      </c>
      <c r="G60" s="35">
        <v>77083</v>
      </c>
      <c r="H60" s="35">
        <v>77084</v>
      </c>
      <c r="I60" s="34"/>
      <c r="J60" s="14">
        <f t="shared" si="4"/>
        <v>3</v>
      </c>
      <c r="K60" s="34"/>
      <c r="L60" s="34"/>
      <c r="M60" s="34"/>
      <c r="N60" s="34"/>
      <c r="O60" s="14">
        <f t="shared" si="5"/>
        <v>0</v>
      </c>
      <c r="P60"/>
      <c r="Q60"/>
      <c r="S60"/>
      <c r="X60" s="14">
        <f t="shared" si="6"/>
        <v>0</v>
      </c>
      <c r="Y60" s="16"/>
      <c r="Z60" s="19">
        <f t="shared" si="7"/>
        <v>105</v>
      </c>
      <c r="AA60" s="36" t="s">
        <v>120</v>
      </c>
      <c r="AB60" s="20">
        <v>43836</v>
      </c>
      <c r="AC60" s="16"/>
      <c r="AE60" s="16"/>
    </row>
    <row r="61" spans="1:38" x14ac:dyDescent="0.25">
      <c r="A61" s="46" t="s">
        <v>27</v>
      </c>
      <c r="B61" s="46" t="s">
        <v>457</v>
      </c>
      <c r="C61" s="46">
        <v>8</v>
      </c>
      <c r="D61" s="39">
        <v>35</v>
      </c>
      <c r="E61" s="28">
        <v>0</v>
      </c>
      <c r="F61" s="35"/>
      <c r="G61" s="35"/>
      <c r="H61" s="35"/>
      <c r="I61" s="35"/>
      <c r="J61" s="14">
        <f t="shared" si="4"/>
        <v>0</v>
      </c>
      <c r="K61" s="34"/>
      <c r="L61" s="34"/>
      <c r="M61" s="34"/>
      <c r="N61" s="34"/>
      <c r="O61" s="14">
        <f t="shared" si="5"/>
        <v>0</v>
      </c>
      <c r="P61" s="35"/>
      <c r="Q61" s="35"/>
      <c r="R61" s="35"/>
      <c r="S61" s="35"/>
      <c r="X61" s="14">
        <f t="shared" si="6"/>
        <v>0</v>
      </c>
      <c r="Y61" s="16"/>
      <c r="Z61" s="19">
        <f t="shared" si="7"/>
        <v>0</v>
      </c>
      <c r="AA61" t="s">
        <v>120</v>
      </c>
      <c r="AB61" s="20"/>
      <c r="AC61" s="16"/>
      <c r="AE61" s="16"/>
    </row>
    <row r="62" spans="1:38" x14ac:dyDescent="0.25">
      <c r="A62" s="46" t="s">
        <v>82</v>
      </c>
      <c r="B62" s="46" t="s">
        <v>83</v>
      </c>
      <c r="C62" s="46">
        <v>6</v>
      </c>
      <c r="D62" s="39">
        <v>35</v>
      </c>
      <c r="E62" s="28">
        <v>0</v>
      </c>
      <c r="F62" s="35"/>
      <c r="G62" s="35"/>
      <c r="H62" s="34"/>
      <c r="I62" s="34"/>
      <c r="J62" s="14">
        <f t="shared" si="4"/>
        <v>0</v>
      </c>
      <c r="K62" s="34"/>
      <c r="L62" s="34"/>
      <c r="M62" s="34"/>
      <c r="N62" s="34"/>
      <c r="O62" s="14">
        <f t="shared" si="5"/>
        <v>0</v>
      </c>
      <c r="P62" s="35"/>
      <c r="Q62" s="35"/>
      <c r="R62" s="35"/>
      <c r="S62" s="35"/>
      <c r="X62" s="14">
        <f t="shared" si="6"/>
        <v>0</v>
      </c>
      <c r="Y62" s="16"/>
      <c r="Z62" s="19">
        <f t="shared" si="7"/>
        <v>0</v>
      </c>
      <c r="AA62" s="36" t="s">
        <v>120</v>
      </c>
      <c r="AB62" s="20"/>
      <c r="AC62" s="16"/>
      <c r="AE62" s="16"/>
    </row>
    <row r="63" spans="1:38" x14ac:dyDescent="0.25">
      <c r="A63" s="46" t="s">
        <v>38</v>
      </c>
      <c r="B63" s="46" t="s">
        <v>308</v>
      </c>
      <c r="C63" s="46">
        <v>7</v>
      </c>
      <c r="D63" s="39">
        <v>35</v>
      </c>
      <c r="E63" s="28">
        <v>0</v>
      </c>
      <c r="F63" s="35"/>
      <c r="G63" s="35"/>
      <c r="H63" s="34"/>
      <c r="I63" s="34"/>
      <c r="J63" s="14">
        <f t="shared" si="4"/>
        <v>0</v>
      </c>
      <c r="K63" s="34"/>
      <c r="L63" s="34"/>
      <c r="M63" s="34"/>
      <c r="N63" s="34"/>
      <c r="O63" s="14">
        <f t="shared" si="5"/>
        <v>0</v>
      </c>
      <c r="P63" s="35"/>
      <c r="Q63" s="35"/>
      <c r="R63" s="35"/>
      <c r="S63" s="35"/>
      <c r="T63" s="32"/>
      <c r="X63" s="14">
        <f t="shared" si="6"/>
        <v>0</v>
      </c>
      <c r="Y63" s="16"/>
      <c r="Z63" s="19">
        <f t="shared" si="7"/>
        <v>0</v>
      </c>
      <c r="AA63" s="36" t="s">
        <v>120</v>
      </c>
      <c r="AB63" s="33"/>
      <c r="AC63" s="16"/>
      <c r="AE63" s="16"/>
    </row>
    <row r="64" spans="1:38" x14ac:dyDescent="0.25">
      <c r="A64" s="46" t="s">
        <v>54</v>
      </c>
      <c r="B64" s="46" t="s">
        <v>55</v>
      </c>
      <c r="C64" s="46">
        <v>6</v>
      </c>
      <c r="D64" s="39">
        <v>35</v>
      </c>
      <c r="E64" s="28">
        <v>0</v>
      </c>
      <c r="F64" s="35"/>
      <c r="G64" s="35"/>
      <c r="H64" s="35"/>
      <c r="I64" s="34"/>
      <c r="J64" s="14">
        <f t="shared" si="4"/>
        <v>0</v>
      </c>
      <c r="K64" s="34"/>
      <c r="L64" s="34"/>
      <c r="M64" s="34"/>
      <c r="N64" s="34"/>
      <c r="O64" s="14">
        <f t="shared" si="5"/>
        <v>0</v>
      </c>
      <c r="P64" s="35"/>
      <c r="Q64" s="35"/>
      <c r="R64" s="35"/>
      <c r="S64" s="35"/>
      <c r="T64" s="35"/>
      <c r="U64" s="35"/>
      <c r="X64" s="14">
        <f t="shared" si="6"/>
        <v>0</v>
      </c>
      <c r="Y64" s="16"/>
      <c r="Z64" s="19">
        <f t="shared" si="7"/>
        <v>0</v>
      </c>
      <c r="AA64" s="36" t="s">
        <v>120</v>
      </c>
      <c r="AB64" s="20"/>
      <c r="AC64" s="16"/>
      <c r="AE64" s="16"/>
      <c r="AF64"/>
      <c r="AG64"/>
      <c r="AH64"/>
      <c r="AI64"/>
    </row>
    <row r="65" spans="1:35" x14ac:dyDescent="0.25">
      <c r="A65" s="46" t="s">
        <v>241</v>
      </c>
      <c r="B65" s="46" t="s">
        <v>126</v>
      </c>
      <c r="C65" s="46">
        <v>7</v>
      </c>
      <c r="D65" s="39">
        <v>35</v>
      </c>
      <c r="E65" s="28">
        <v>0</v>
      </c>
      <c r="F65" s="35"/>
      <c r="G65" s="35"/>
      <c r="H65" s="29"/>
      <c r="I65" s="34"/>
      <c r="J65" s="14">
        <f t="shared" si="4"/>
        <v>0</v>
      </c>
      <c r="K65" s="34"/>
      <c r="L65" s="34"/>
      <c r="M65" s="34"/>
      <c r="N65" s="29"/>
      <c r="O65" s="14">
        <f t="shared" si="5"/>
        <v>0</v>
      </c>
      <c r="P65" s="35"/>
      <c r="Q65" s="35"/>
      <c r="R65" s="35"/>
      <c r="S65" s="35"/>
      <c r="X65" s="14">
        <f t="shared" si="6"/>
        <v>0</v>
      </c>
      <c r="Y65" s="16"/>
      <c r="Z65" s="19">
        <f t="shared" si="7"/>
        <v>0</v>
      </c>
      <c r="AA65" s="38" t="s">
        <v>177</v>
      </c>
      <c r="AB65" s="20"/>
      <c r="AC65" s="16"/>
      <c r="AE65" s="16"/>
      <c r="AF65"/>
      <c r="AG65"/>
      <c r="AH65"/>
      <c r="AI65"/>
    </row>
    <row r="66" spans="1:35" x14ac:dyDescent="0.25">
      <c r="A66" s="35" t="s">
        <v>60</v>
      </c>
      <c r="B66" s="35" t="s">
        <v>61</v>
      </c>
      <c r="C66" s="35">
        <v>8</v>
      </c>
      <c r="D66" s="39">
        <v>35</v>
      </c>
      <c r="E66" s="28">
        <v>0</v>
      </c>
      <c r="F66" s="29"/>
      <c r="G66" s="34"/>
      <c r="H66" s="29"/>
      <c r="I66" s="34"/>
      <c r="J66" s="14">
        <f t="shared" si="4"/>
        <v>0</v>
      </c>
      <c r="K66" s="34"/>
      <c r="L66" s="34"/>
      <c r="M66" s="34"/>
      <c r="N66" s="29"/>
      <c r="O66" s="14">
        <f t="shared" si="5"/>
        <v>0</v>
      </c>
      <c r="P66"/>
      <c r="R66"/>
      <c r="S66"/>
      <c r="X66" s="14">
        <f t="shared" si="6"/>
        <v>0</v>
      </c>
      <c r="Y66" s="16"/>
      <c r="Z66" s="19">
        <f t="shared" si="7"/>
        <v>0</v>
      </c>
      <c r="AA66" s="38" t="s">
        <v>120</v>
      </c>
      <c r="AB66" s="20"/>
      <c r="AC66" s="16"/>
      <c r="AE66" s="16"/>
      <c r="AF66"/>
      <c r="AG66"/>
      <c r="AH66"/>
      <c r="AI66"/>
    </row>
    <row r="67" spans="1:35" x14ac:dyDescent="0.25">
      <c r="A67" s="46" t="s">
        <v>77</v>
      </c>
      <c r="B67" s="46" t="s">
        <v>185</v>
      </c>
      <c r="C67" s="46">
        <v>6</v>
      </c>
      <c r="D67" s="39">
        <v>35</v>
      </c>
      <c r="E67" s="28">
        <v>0</v>
      </c>
      <c r="F67" s="35"/>
      <c r="G67" s="35"/>
      <c r="H67" s="34"/>
      <c r="I67" s="34"/>
      <c r="J67" s="14">
        <f t="shared" si="4"/>
        <v>0</v>
      </c>
      <c r="K67" s="29"/>
      <c r="L67" s="34"/>
      <c r="M67" s="34"/>
      <c r="N67" s="34"/>
      <c r="O67" s="14">
        <f t="shared" si="5"/>
        <v>0</v>
      </c>
      <c r="P67"/>
      <c r="Q67"/>
      <c r="S67"/>
      <c r="X67" s="14">
        <f t="shared" si="6"/>
        <v>0</v>
      </c>
      <c r="Y67" s="16"/>
      <c r="Z67" s="19">
        <f t="shared" si="7"/>
        <v>0</v>
      </c>
      <c r="AA67" s="36" t="s">
        <v>120</v>
      </c>
      <c r="AB67" s="13"/>
      <c r="AC67" s="16"/>
      <c r="AE67" s="16"/>
      <c r="AF67" s="13"/>
    </row>
    <row r="68" spans="1:35" x14ac:dyDescent="0.25">
      <c r="A68" s="46" t="s">
        <v>150</v>
      </c>
      <c r="B68" s="46" t="s">
        <v>151</v>
      </c>
      <c r="C68" s="46">
        <v>6</v>
      </c>
      <c r="D68" s="39">
        <v>35</v>
      </c>
      <c r="E68" s="28">
        <v>0</v>
      </c>
      <c r="F68" s="35"/>
      <c r="G68" s="35"/>
      <c r="H68" s="35"/>
      <c r="I68" s="34"/>
      <c r="J68" s="14">
        <f t="shared" si="4"/>
        <v>0</v>
      </c>
      <c r="K68" s="34"/>
      <c r="L68" s="34"/>
      <c r="M68" s="34"/>
      <c r="N68" s="34"/>
      <c r="O68" s="14">
        <f t="shared" si="5"/>
        <v>0</v>
      </c>
      <c r="P68" s="35"/>
      <c r="Q68" s="35"/>
      <c r="R68" s="35"/>
      <c r="S68" s="35"/>
      <c r="T68" s="35"/>
      <c r="U68" s="35"/>
      <c r="X68" s="14">
        <f t="shared" si="6"/>
        <v>0</v>
      </c>
      <c r="Y68" s="16"/>
      <c r="Z68" s="19">
        <f t="shared" si="7"/>
        <v>0</v>
      </c>
      <c r="AA68" s="36" t="s">
        <v>120</v>
      </c>
      <c r="AB68" s="20"/>
      <c r="AC68" s="16"/>
      <c r="AD68" s="34"/>
      <c r="AE68" s="16"/>
      <c r="AF68" s="13"/>
    </row>
    <row r="69" spans="1:35" x14ac:dyDescent="0.25">
      <c r="A69" s="35" t="s">
        <v>189</v>
      </c>
      <c r="B69" s="35" t="s">
        <v>128</v>
      </c>
      <c r="C69" s="35">
        <v>8</v>
      </c>
      <c r="D69" s="39">
        <v>35</v>
      </c>
      <c r="E69" s="28">
        <v>0</v>
      </c>
      <c r="F69" s="35"/>
      <c r="G69" s="35"/>
      <c r="H69" s="34"/>
      <c r="I69" s="34"/>
      <c r="J69" s="14">
        <f t="shared" ref="J69:J100" si="8">COUNT(F69:I69)</f>
        <v>0</v>
      </c>
      <c r="K69" s="34"/>
      <c r="L69" s="34"/>
      <c r="M69" s="34"/>
      <c r="N69" s="34"/>
      <c r="O69" s="14">
        <f t="shared" ref="O69:O100" si="9">COUNT(K69:N69)</f>
        <v>0</v>
      </c>
      <c r="P69" s="35"/>
      <c r="Q69" s="35"/>
      <c r="R69" s="35"/>
      <c r="S69" s="35"/>
      <c r="X69" s="14">
        <f t="shared" ref="X69:X100" si="10">COUNT(P69:W69)</f>
        <v>0</v>
      </c>
      <c r="Y69" s="16"/>
      <c r="Z69" s="19">
        <f t="shared" ref="Z69:Z100" si="11">+(J69*D69)+(O69*E69)+(X69*$AI$7)+Y69</f>
        <v>0</v>
      </c>
      <c r="AA69" s="32" t="s">
        <v>120</v>
      </c>
      <c r="AB69" s="20"/>
      <c r="AC69" s="16"/>
      <c r="AD69" s="34"/>
      <c r="AE69" s="16"/>
      <c r="AF69" s="13"/>
    </row>
    <row r="70" spans="1:35" x14ac:dyDescent="0.25">
      <c r="A70" s="29" t="s">
        <v>9</v>
      </c>
      <c r="B70" s="29" t="s">
        <v>10</v>
      </c>
      <c r="C70" s="29">
        <v>5</v>
      </c>
      <c r="D70" s="39">
        <v>35</v>
      </c>
      <c r="E70" s="28">
        <v>0</v>
      </c>
      <c r="F70" s="29"/>
      <c r="G70" s="29"/>
      <c r="H70" s="29"/>
      <c r="I70" s="29"/>
      <c r="J70" s="14">
        <f t="shared" si="8"/>
        <v>0</v>
      </c>
      <c r="K70" s="29"/>
      <c r="L70" s="34"/>
      <c r="M70" s="34"/>
      <c r="N70" s="34"/>
      <c r="O70" s="14">
        <f t="shared" si="9"/>
        <v>0</v>
      </c>
      <c r="P70" s="29"/>
      <c r="Q70" s="29"/>
      <c r="S70"/>
      <c r="X70" s="14">
        <f t="shared" si="10"/>
        <v>0</v>
      </c>
      <c r="Y70" s="16"/>
      <c r="Z70" s="19">
        <f t="shared" si="11"/>
        <v>0</v>
      </c>
      <c r="AA70" s="36" t="s">
        <v>120</v>
      </c>
      <c r="AB70" s="13"/>
      <c r="AC70" s="16"/>
      <c r="AD70" s="34"/>
      <c r="AE70" s="16"/>
      <c r="AF70" s="13"/>
    </row>
    <row r="71" spans="1:35" x14ac:dyDescent="0.25">
      <c r="A71" s="46" t="s">
        <v>26</v>
      </c>
      <c r="B71" s="46" t="s">
        <v>76</v>
      </c>
      <c r="C71" s="46">
        <v>6</v>
      </c>
      <c r="D71" s="39">
        <v>35</v>
      </c>
      <c r="E71" s="28">
        <v>0</v>
      </c>
      <c r="F71" s="35"/>
      <c r="G71" s="35"/>
      <c r="H71" s="34"/>
      <c r="I71" s="34"/>
      <c r="J71" s="14">
        <f t="shared" si="8"/>
        <v>0</v>
      </c>
      <c r="K71" s="34"/>
      <c r="L71" s="34"/>
      <c r="M71" s="34"/>
      <c r="N71" s="34"/>
      <c r="O71" s="14">
        <f t="shared" si="9"/>
        <v>0</v>
      </c>
      <c r="P71" s="35"/>
      <c r="Q71" s="35"/>
      <c r="R71" s="35"/>
      <c r="S71" s="35"/>
      <c r="X71" s="14">
        <f t="shared" si="10"/>
        <v>0</v>
      </c>
      <c r="Y71" s="16"/>
      <c r="Z71" s="19">
        <f t="shared" si="11"/>
        <v>0</v>
      </c>
      <c r="AA71" s="36" t="s">
        <v>120</v>
      </c>
      <c r="AB71" s="1"/>
      <c r="AC71" s="16"/>
      <c r="AD71" s="34"/>
      <c r="AE71" s="16"/>
      <c r="AF71" s="13"/>
    </row>
    <row r="72" spans="1:35" x14ac:dyDescent="0.25">
      <c r="A72" s="29" t="s">
        <v>44</v>
      </c>
      <c r="B72" s="29" t="s">
        <v>391</v>
      </c>
      <c r="C72" s="29">
        <v>8</v>
      </c>
      <c r="D72" s="39">
        <v>35</v>
      </c>
      <c r="E72" s="28">
        <v>0</v>
      </c>
      <c r="F72" s="35"/>
      <c r="G72" s="35"/>
      <c r="H72" s="35"/>
      <c r="I72" s="29"/>
      <c r="J72" s="14">
        <f t="shared" si="8"/>
        <v>0</v>
      </c>
      <c r="K72" s="34"/>
      <c r="L72" s="34"/>
      <c r="M72" s="34"/>
      <c r="N72" s="29"/>
      <c r="O72" s="14">
        <f t="shared" si="9"/>
        <v>0</v>
      </c>
      <c r="P72" s="35"/>
      <c r="Q72" s="35"/>
      <c r="R72" s="35"/>
      <c r="S72" s="35"/>
      <c r="T72" s="35"/>
      <c r="U72" s="35"/>
      <c r="X72" s="14">
        <f t="shared" si="10"/>
        <v>0</v>
      </c>
      <c r="Y72" s="16"/>
      <c r="Z72" s="19">
        <f t="shared" si="11"/>
        <v>0</v>
      </c>
      <c r="AA72" s="36" t="s">
        <v>120</v>
      </c>
      <c r="AB72" s="13"/>
      <c r="AC72" s="16"/>
      <c r="AD72" s="34"/>
      <c r="AE72" s="16"/>
    </row>
    <row r="73" spans="1:35" x14ac:dyDescent="0.25">
      <c r="A73" s="46" t="s">
        <v>16</v>
      </c>
      <c r="B73" s="46" t="s">
        <v>17</v>
      </c>
      <c r="C73" s="46">
        <v>7</v>
      </c>
      <c r="D73" s="39">
        <v>35</v>
      </c>
      <c r="E73" s="28">
        <v>0</v>
      </c>
      <c r="F73" s="35"/>
      <c r="G73" s="34"/>
      <c r="H73" s="34"/>
      <c r="I73" s="34"/>
      <c r="J73" s="14">
        <f t="shared" si="8"/>
        <v>0</v>
      </c>
      <c r="K73" s="34"/>
      <c r="L73" s="34"/>
      <c r="M73" s="34"/>
      <c r="N73" s="34"/>
      <c r="O73" s="14">
        <f t="shared" si="9"/>
        <v>0</v>
      </c>
      <c r="P73"/>
      <c r="Q73"/>
      <c r="S73"/>
      <c r="X73" s="14">
        <f t="shared" si="10"/>
        <v>0</v>
      </c>
      <c r="Y73" s="16"/>
      <c r="Z73" s="19">
        <f t="shared" si="11"/>
        <v>0</v>
      </c>
      <c r="AA73" s="36" t="s">
        <v>120</v>
      </c>
      <c r="AB73" s="33"/>
      <c r="AC73" s="16"/>
      <c r="AD73" s="34"/>
      <c r="AE73" s="16"/>
    </row>
    <row r="74" spans="1:35" x14ac:dyDescent="0.25">
      <c r="A74" s="46" t="s">
        <v>30</v>
      </c>
      <c r="B74" s="46" t="s">
        <v>393</v>
      </c>
      <c r="C74" s="46">
        <v>8</v>
      </c>
      <c r="D74" s="39">
        <v>35</v>
      </c>
      <c r="E74" s="28">
        <v>0</v>
      </c>
      <c r="F74" s="35"/>
      <c r="G74" s="34"/>
      <c r="H74" s="34"/>
      <c r="I74" s="34"/>
      <c r="J74" s="14">
        <f t="shared" si="8"/>
        <v>0</v>
      </c>
      <c r="K74" s="34"/>
      <c r="L74" s="34"/>
      <c r="M74" s="34"/>
      <c r="N74" s="34"/>
      <c r="O74" s="14">
        <f t="shared" si="9"/>
        <v>0</v>
      </c>
      <c r="P74"/>
      <c r="Q74"/>
      <c r="S74"/>
      <c r="X74" s="14">
        <f t="shared" si="10"/>
        <v>0</v>
      </c>
      <c r="Y74" s="16"/>
      <c r="Z74" s="19">
        <f t="shared" si="11"/>
        <v>0</v>
      </c>
      <c r="AA74" s="36" t="s">
        <v>120</v>
      </c>
      <c r="AB74" s="13"/>
      <c r="AC74" s="16"/>
      <c r="AD74" s="34"/>
      <c r="AE74" s="16"/>
    </row>
    <row r="75" spans="1:35" x14ac:dyDescent="0.25">
      <c r="A75" s="46" t="s">
        <v>418</v>
      </c>
      <c r="B75" s="46" t="s">
        <v>90</v>
      </c>
      <c r="C75" s="46">
        <v>8</v>
      </c>
      <c r="D75" s="39">
        <v>35</v>
      </c>
      <c r="E75" s="28">
        <v>0</v>
      </c>
      <c r="F75" s="29"/>
      <c r="G75" s="29"/>
      <c r="H75" s="29"/>
      <c r="I75" s="34"/>
      <c r="J75" s="14">
        <f t="shared" si="8"/>
        <v>0</v>
      </c>
      <c r="K75" s="34"/>
      <c r="L75" s="34"/>
      <c r="M75" s="34"/>
      <c r="N75" s="34"/>
      <c r="O75" s="14">
        <f t="shared" si="9"/>
        <v>0</v>
      </c>
      <c r="P75"/>
      <c r="Q75"/>
      <c r="R75"/>
      <c r="T75"/>
      <c r="X75" s="14">
        <f t="shared" si="10"/>
        <v>0</v>
      </c>
      <c r="Y75" s="16"/>
      <c r="Z75" s="19">
        <f t="shared" si="11"/>
        <v>0</v>
      </c>
      <c r="AA75" t="s">
        <v>120</v>
      </c>
      <c r="AB75" s="20"/>
      <c r="AC75" s="16"/>
      <c r="AD75" s="34"/>
      <c r="AE75" s="16"/>
      <c r="AF75" s="13"/>
    </row>
    <row r="76" spans="1:35" x14ac:dyDescent="0.25">
      <c r="A76" s="29" t="s">
        <v>15</v>
      </c>
      <c r="B76" s="29" t="s">
        <v>90</v>
      </c>
      <c r="C76" s="29">
        <v>8</v>
      </c>
      <c r="D76" s="39">
        <v>35</v>
      </c>
      <c r="E76" s="28">
        <v>0</v>
      </c>
      <c r="F76" s="35"/>
      <c r="G76" s="29"/>
      <c r="H76" s="29"/>
      <c r="I76" s="34"/>
      <c r="J76" s="14">
        <f t="shared" si="8"/>
        <v>0</v>
      </c>
      <c r="K76" s="34"/>
      <c r="L76" s="34"/>
      <c r="M76" s="34"/>
      <c r="N76" s="34"/>
      <c r="O76" s="14">
        <f t="shared" si="9"/>
        <v>0</v>
      </c>
      <c r="P76"/>
      <c r="Q76"/>
      <c r="S76"/>
      <c r="X76" s="14">
        <f t="shared" si="10"/>
        <v>0</v>
      </c>
      <c r="Y76" s="16"/>
      <c r="Z76" s="19">
        <f t="shared" si="11"/>
        <v>0</v>
      </c>
      <c r="AA76" t="s">
        <v>120</v>
      </c>
      <c r="AB76" s="13"/>
      <c r="AC76" s="16"/>
      <c r="AD76" s="34"/>
      <c r="AE76" s="16"/>
      <c r="AF76" s="13"/>
    </row>
    <row r="77" spans="1:35" x14ac:dyDescent="0.25">
      <c r="A77" s="46" t="s">
        <v>33</v>
      </c>
      <c r="B77" s="46" t="s">
        <v>34</v>
      </c>
      <c r="C77" s="46">
        <v>8</v>
      </c>
      <c r="D77" s="39">
        <v>35</v>
      </c>
      <c r="E77" s="28">
        <v>0</v>
      </c>
      <c r="F77" s="35">
        <v>77004</v>
      </c>
      <c r="G77" s="29"/>
      <c r="H77" s="34"/>
      <c r="I77" s="34"/>
      <c r="J77" s="14">
        <f t="shared" si="8"/>
        <v>1</v>
      </c>
      <c r="K77" s="34"/>
      <c r="L77" s="34"/>
      <c r="M77" s="34"/>
      <c r="N77" s="34"/>
      <c r="O77" s="14">
        <f t="shared" si="9"/>
        <v>0</v>
      </c>
      <c r="P77"/>
      <c r="Q77"/>
      <c r="S77"/>
      <c r="X77" s="14">
        <f t="shared" si="10"/>
        <v>0</v>
      </c>
      <c r="Y77" s="16"/>
      <c r="Z77" s="19">
        <f t="shared" si="11"/>
        <v>35</v>
      </c>
      <c r="AA77" s="36" t="s">
        <v>120</v>
      </c>
      <c r="AB77" s="13">
        <v>43836</v>
      </c>
      <c r="AC77" s="16"/>
      <c r="AD77" s="34"/>
      <c r="AE77" s="16"/>
      <c r="AF77" s="13"/>
    </row>
    <row r="78" spans="1:35" x14ac:dyDescent="0.25">
      <c r="A78" s="46" t="s">
        <v>24</v>
      </c>
      <c r="B78" s="46" t="s">
        <v>302</v>
      </c>
      <c r="C78" s="46">
        <v>8</v>
      </c>
      <c r="D78" s="39">
        <v>35</v>
      </c>
      <c r="E78" s="28">
        <v>0</v>
      </c>
      <c r="F78" s="35"/>
      <c r="G78" s="29"/>
      <c r="H78" s="34"/>
      <c r="I78" s="34"/>
      <c r="J78" s="14">
        <f t="shared" si="8"/>
        <v>0</v>
      </c>
      <c r="K78" s="29"/>
      <c r="L78" s="34"/>
      <c r="M78" s="34"/>
      <c r="N78" s="34"/>
      <c r="O78" s="14">
        <f t="shared" si="9"/>
        <v>0</v>
      </c>
      <c r="P78"/>
      <c r="Q78"/>
      <c r="S78"/>
      <c r="X78" s="14">
        <f t="shared" si="10"/>
        <v>0</v>
      </c>
      <c r="Y78" s="16"/>
      <c r="Z78" s="19">
        <f t="shared" si="11"/>
        <v>0</v>
      </c>
      <c r="AA78" s="36" t="s">
        <v>120</v>
      </c>
      <c r="AB78" s="33"/>
      <c r="AC78" s="16"/>
      <c r="AD78" s="34"/>
      <c r="AE78" s="16"/>
      <c r="AF78" s="13"/>
    </row>
    <row r="79" spans="1:35" x14ac:dyDescent="0.25">
      <c r="A79" s="46" t="s">
        <v>444</v>
      </c>
      <c r="B79" s="46" t="s">
        <v>445</v>
      </c>
      <c r="C79" s="46">
        <v>8</v>
      </c>
      <c r="D79" s="39">
        <v>35</v>
      </c>
      <c r="E79" s="28">
        <v>0</v>
      </c>
      <c r="F79" s="35"/>
      <c r="G79" s="35"/>
      <c r="H79" s="35"/>
      <c r="I79" s="34"/>
      <c r="J79" s="14">
        <f t="shared" si="8"/>
        <v>0</v>
      </c>
      <c r="K79" s="35"/>
      <c r="L79" s="34"/>
      <c r="M79" s="34"/>
      <c r="N79" s="35"/>
      <c r="O79" s="14">
        <f t="shared" si="9"/>
        <v>0</v>
      </c>
      <c r="P79" s="35"/>
      <c r="Q79" s="35"/>
      <c r="R79" s="35"/>
      <c r="S79" s="35"/>
      <c r="T79" s="35"/>
      <c r="U79" s="35"/>
      <c r="X79" s="14">
        <f t="shared" si="10"/>
        <v>0</v>
      </c>
      <c r="Y79" s="16"/>
      <c r="Z79" s="19">
        <f t="shared" si="11"/>
        <v>0</v>
      </c>
      <c r="AA79" t="s">
        <v>120</v>
      </c>
      <c r="AB79" s="13"/>
      <c r="AC79" s="16"/>
      <c r="AD79" s="34"/>
      <c r="AE79" s="16"/>
      <c r="AF79" s="13"/>
    </row>
    <row r="80" spans="1:35" x14ac:dyDescent="0.25">
      <c r="A80" s="29" t="s">
        <v>468</v>
      </c>
      <c r="B80" s="29" t="s">
        <v>469</v>
      </c>
      <c r="C80" s="46">
        <v>8</v>
      </c>
      <c r="D80" s="39">
        <v>35</v>
      </c>
      <c r="E80" s="28">
        <v>0</v>
      </c>
      <c r="F80" s="35"/>
      <c r="G80" s="35"/>
      <c r="H80" s="35"/>
      <c r="I80" s="34"/>
      <c r="J80" s="14">
        <f t="shared" si="8"/>
        <v>0</v>
      </c>
      <c r="K80" s="34"/>
      <c r="L80" s="34"/>
      <c r="M80" s="34"/>
      <c r="N80" s="34"/>
      <c r="O80" s="14">
        <f t="shared" si="9"/>
        <v>0</v>
      </c>
      <c r="P80" s="35"/>
      <c r="Q80" s="35"/>
      <c r="R80" s="35"/>
      <c r="S80" s="35"/>
      <c r="T80" s="35"/>
      <c r="U80" s="35"/>
      <c r="X80" s="14">
        <f t="shared" si="10"/>
        <v>0</v>
      </c>
      <c r="Y80" s="16"/>
      <c r="Z80" s="19">
        <f t="shared" si="11"/>
        <v>0</v>
      </c>
      <c r="AA80" t="s">
        <v>120</v>
      </c>
      <c r="AB80" s="13"/>
      <c r="AC80" s="2" t="s">
        <v>475</v>
      </c>
      <c r="AD80" s="34"/>
      <c r="AE80" s="16"/>
      <c r="AF80" s="13"/>
    </row>
    <row r="81" spans="1:34" x14ac:dyDescent="0.25">
      <c r="A81" s="46" t="s">
        <v>0</v>
      </c>
      <c r="B81" s="46" t="s">
        <v>157</v>
      </c>
      <c r="C81" s="46">
        <v>6</v>
      </c>
      <c r="D81" s="39">
        <v>35</v>
      </c>
      <c r="E81" s="28">
        <v>0</v>
      </c>
      <c r="F81" s="29"/>
      <c r="G81" s="34"/>
      <c r="H81" s="34"/>
      <c r="I81" s="34"/>
      <c r="J81" s="14">
        <f t="shared" si="8"/>
        <v>0</v>
      </c>
      <c r="K81" s="34"/>
      <c r="L81" s="34"/>
      <c r="M81" s="34"/>
      <c r="N81" s="34"/>
      <c r="O81" s="14">
        <f t="shared" si="9"/>
        <v>0</v>
      </c>
      <c r="P81"/>
      <c r="Q81"/>
      <c r="S81"/>
      <c r="X81" s="14">
        <f t="shared" si="10"/>
        <v>0</v>
      </c>
      <c r="Y81" s="16"/>
      <c r="Z81" s="19">
        <f t="shared" si="11"/>
        <v>0</v>
      </c>
      <c r="AA81" s="36" t="s">
        <v>120</v>
      </c>
      <c r="AB81" s="1"/>
      <c r="AC81" s="16"/>
      <c r="AE81" s="16"/>
      <c r="AF81" s="13"/>
    </row>
    <row r="82" spans="1:34" x14ac:dyDescent="0.25">
      <c r="A82" s="46" t="s">
        <v>459</v>
      </c>
      <c r="B82" s="46" t="s">
        <v>460</v>
      </c>
      <c r="C82" s="46">
        <v>8</v>
      </c>
      <c r="D82" s="39">
        <v>35</v>
      </c>
      <c r="E82" s="28">
        <v>0</v>
      </c>
      <c r="F82" s="29"/>
      <c r="G82" s="29"/>
      <c r="H82" s="34"/>
      <c r="I82" s="34"/>
      <c r="J82" s="14">
        <f t="shared" si="8"/>
        <v>0</v>
      </c>
      <c r="K82" s="34"/>
      <c r="L82" s="34"/>
      <c r="M82" s="34"/>
      <c r="N82" s="35"/>
      <c r="O82" s="14">
        <f t="shared" si="9"/>
        <v>0</v>
      </c>
      <c r="P82"/>
      <c r="Q82"/>
      <c r="R82"/>
      <c r="S82"/>
      <c r="X82" s="14">
        <f t="shared" si="10"/>
        <v>0</v>
      </c>
      <c r="Y82" s="16"/>
      <c r="Z82" s="19">
        <f t="shared" si="11"/>
        <v>0</v>
      </c>
      <c r="AA82" t="s">
        <v>120</v>
      </c>
      <c r="AB82" s="13"/>
      <c r="AC82" s="20"/>
      <c r="AD82" s="34"/>
      <c r="AE82" s="16"/>
    </row>
    <row r="83" spans="1:34" x14ac:dyDescent="0.25">
      <c r="A83" s="46" t="s">
        <v>30</v>
      </c>
      <c r="B83" s="46" t="s">
        <v>210</v>
      </c>
      <c r="C83" s="46">
        <v>8</v>
      </c>
      <c r="D83" s="39">
        <v>35</v>
      </c>
      <c r="E83" s="28">
        <v>0</v>
      </c>
      <c r="F83" s="35"/>
      <c r="G83" s="35"/>
      <c r="H83" s="35"/>
      <c r="I83" s="45"/>
      <c r="J83" s="14">
        <f t="shared" si="8"/>
        <v>0</v>
      </c>
      <c r="K83" s="34"/>
      <c r="L83" s="34"/>
      <c r="M83" s="34"/>
      <c r="N83" s="34"/>
      <c r="O83" s="14">
        <f t="shared" si="9"/>
        <v>0</v>
      </c>
      <c r="P83" s="35"/>
      <c r="Q83" s="35"/>
      <c r="R83" s="35"/>
      <c r="S83" s="35"/>
      <c r="X83" s="14">
        <f t="shared" si="10"/>
        <v>0</v>
      </c>
      <c r="Y83" s="16"/>
      <c r="Z83" s="19">
        <f t="shared" si="11"/>
        <v>0</v>
      </c>
      <c r="AA83" s="36" t="s">
        <v>120</v>
      </c>
      <c r="AB83" s="13"/>
      <c r="AE83" s="16"/>
      <c r="AF83" s="13"/>
    </row>
    <row r="84" spans="1:34" x14ac:dyDescent="0.25">
      <c r="A84" s="46" t="s">
        <v>431</v>
      </c>
      <c r="B84" s="46" t="s">
        <v>432</v>
      </c>
      <c r="C84" s="46">
        <v>8</v>
      </c>
      <c r="D84" s="39">
        <v>35</v>
      </c>
      <c r="E84" s="28">
        <v>0</v>
      </c>
      <c r="F84" s="34"/>
      <c r="G84" s="34"/>
      <c r="H84" s="34"/>
      <c r="I84" s="45"/>
      <c r="J84" s="14">
        <f t="shared" si="8"/>
        <v>0</v>
      </c>
      <c r="K84" s="29"/>
      <c r="L84" s="34"/>
      <c r="M84" s="34"/>
      <c r="N84" s="34"/>
      <c r="O84" s="14">
        <f t="shared" si="9"/>
        <v>0</v>
      </c>
      <c r="P84" s="34"/>
      <c r="Q84" s="34"/>
      <c r="R84" s="34"/>
      <c r="S84" s="34"/>
      <c r="X84" s="14">
        <f t="shared" si="10"/>
        <v>0</v>
      </c>
      <c r="Y84" s="16"/>
      <c r="Z84" s="19">
        <f t="shared" si="11"/>
        <v>0</v>
      </c>
      <c r="AA84" t="s">
        <v>120</v>
      </c>
      <c r="AB84" s="13"/>
      <c r="AE84" s="16"/>
      <c r="AH84"/>
    </row>
    <row r="85" spans="1:34" x14ac:dyDescent="0.25">
      <c r="A85" s="46" t="s">
        <v>125</v>
      </c>
      <c r="B85" s="46" t="s">
        <v>314</v>
      </c>
      <c r="C85" s="46">
        <v>7</v>
      </c>
      <c r="D85" s="39">
        <v>35</v>
      </c>
      <c r="E85" s="28">
        <v>0</v>
      </c>
      <c r="F85" s="35"/>
      <c r="G85" s="35"/>
      <c r="H85" s="29"/>
      <c r="I85" s="34"/>
      <c r="J85" s="14">
        <f t="shared" si="8"/>
        <v>0</v>
      </c>
      <c r="K85" s="29"/>
      <c r="L85" s="34"/>
      <c r="M85" s="34"/>
      <c r="N85" s="34"/>
      <c r="O85" s="14">
        <f t="shared" si="9"/>
        <v>0</v>
      </c>
      <c r="P85" s="35"/>
      <c r="Q85" s="35"/>
      <c r="R85" s="35"/>
      <c r="S85" s="35"/>
      <c r="X85" s="14">
        <f t="shared" si="10"/>
        <v>0</v>
      </c>
      <c r="Y85" s="16"/>
      <c r="Z85" s="19">
        <f t="shared" si="11"/>
        <v>0</v>
      </c>
      <c r="AA85" s="36" t="s">
        <v>120</v>
      </c>
      <c r="AB85" s="13"/>
      <c r="AE85" s="2"/>
    </row>
    <row r="86" spans="1:34" x14ac:dyDescent="0.25">
      <c r="A86" s="46" t="s">
        <v>406</v>
      </c>
      <c r="B86" s="46" t="s">
        <v>407</v>
      </c>
      <c r="C86" s="46">
        <v>8</v>
      </c>
      <c r="D86" s="39">
        <v>35</v>
      </c>
      <c r="E86" s="28">
        <v>0</v>
      </c>
      <c r="F86" s="29"/>
      <c r="G86" s="29"/>
      <c r="H86" s="29"/>
      <c r="I86" s="34"/>
      <c r="J86" s="14">
        <f t="shared" si="8"/>
        <v>0</v>
      </c>
      <c r="K86" s="29"/>
      <c r="L86" s="34"/>
      <c r="M86" s="34"/>
      <c r="N86" s="34"/>
      <c r="O86" s="14">
        <f t="shared" si="9"/>
        <v>0</v>
      </c>
      <c r="P86" s="29"/>
      <c r="Q86" s="29"/>
      <c r="R86" s="29"/>
      <c r="S86" s="29"/>
      <c r="X86" s="14">
        <f t="shared" si="10"/>
        <v>0</v>
      </c>
      <c r="Y86" s="16"/>
      <c r="Z86" s="19">
        <f t="shared" si="11"/>
        <v>0</v>
      </c>
      <c r="AA86" s="36" t="s">
        <v>120</v>
      </c>
      <c r="AE86" s="2"/>
    </row>
    <row r="87" spans="1:34" x14ac:dyDescent="0.25">
      <c r="A87" s="46" t="s">
        <v>47</v>
      </c>
      <c r="B87" s="46" t="s">
        <v>258</v>
      </c>
      <c r="C87" s="46">
        <v>8</v>
      </c>
      <c r="D87" s="39">
        <v>35</v>
      </c>
      <c r="E87" s="28">
        <v>0</v>
      </c>
      <c r="F87" s="35"/>
      <c r="G87" s="35"/>
      <c r="H87" s="35"/>
      <c r="I87" s="34"/>
      <c r="J87" s="14">
        <f t="shared" si="8"/>
        <v>0</v>
      </c>
      <c r="K87" s="29"/>
      <c r="L87" s="34"/>
      <c r="M87" s="34"/>
      <c r="N87" s="34"/>
      <c r="O87" s="14">
        <f t="shared" si="9"/>
        <v>0</v>
      </c>
      <c r="P87" s="35"/>
      <c r="Q87" s="35"/>
      <c r="R87" s="35"/>
      <c r="S87" s="35"/>
      <c r="T87" s="35"/>
      <c r="X87" s="14">
        <f t="shared" si="10"/>
        <v>0</v>
      </c>
      <c r="Y87" s="16"/>
      <c r="Z87" s="19">
        <f t="shared" si="11"/>
        <v>0</v>
      </c>
      <c r="AA87" s="38" t="s">
        <v>177</v>
      </c>
      <c r="AE87" s="22"/>
    </row>
    <row r="88" spans="1:34" x14ac:dyDescent="0.25">
      <c r="A88" s="46" t="s">
        <v>175</v>
      </c>
      <c r="B88" s="46" t="s">
        <v>176</v>
      </c>
      <c r="C88" s="46">
        <v>8</v>
      </c>
      <c r="D88" s="39">
        <v>35</v>
      </c>
      <c r="E88" s="28">
        <v>0</v>
      </c>
      <c r="F88" s="29"/>
      <c r="G88" s="29"/>
      <c r="H88" s="29"/>
      <c r="I88" s="34"/>
      <c r="J88" s="14">
        <f t="shared" si="8"/>
        <v>0</v>
      </c>
      <c r="K88" s="29"/>
      <c r="L88" s="34"/>
      <c r="M88" s="34"/>
      <c r="N88" s="34"/>
      <c r="O88" s="14">
        <f t="shared" si="9"/>
        <v>0</v>
      </c>
      <c r="X88" s="14">
        <f t="shared" si="10"/>
        <v>0</v>
      </c>
      <c r="Y88" s="16"/>
      <c r="Z88" s="19">
        <f t="shared" si="11"/>
        <v>0</v>
      </c>
      <c r="AA88" s="36" t="s">
        <v>120</v>
      </c>
      <c r="AE88" s="22"/>
    </row>
    <row r="89" spans="1:34" x14ac:dyDescent="0.25">
      <c r="A89" s="46" t="s">
        <v>30</v>
      </c>
      <c r="B89" s="46" t="s">
        <v>227</v>
      </c>
      <c r="C89" s="46">
        <v>6</v>
      </c>
      <c r="D89" s="39">
        <v>35</v>
      </c>
      <c r="E89" s="28">
        <v>0</v>
      </c>
      <c r="F89" s="29"/>
      <c r="G89" s="29"/>
      <c r="H89" s="29"/>
      <c r="I89" s="35"/>
      <c r="J89" s="14">
        <f t="shared" si="8"/>
        <v>0</v>
      </c>
      <c r="K89" s="29"/>
      <c r="L89" s="34"/>
      <c r="M89" s="34"/>
      <c r="N89" s="34"/>
      <c r="O89" s="14">
        <f t="shared" si="9"/>
        <v>0</v>
      </c>
      <c r="X89" s="14">
        <f t="shared" si="10"/>
        <v>0</v>
      </c>
      <c r="Y89" s="16"/>
      <c r="Z89" s="19">
        <f t="shared" si="11"/>
        <v>0</v>
      </c>
      <c r="AA89" s="36" t="s">
        <v>120</v>
      </c>
    </row>
    <row r="90" spans="1:34" x14ac:dyDescent="0.25">
      <c r="A90" s="35" t="s">
        <v>473</v>
      </c>
      <c r="B90" s="35" t="s">
        <v>474</v>
      </c>
      <c r="C90" s="35">
        <v>8</v>
      </c>
      <c r="D90" s="39">
        <v>35</v>
      </c>
      <c r="E90" s="28">
        <v>0</v>
      </c>
      <c r="F90" s="35"/>
      <c r="G90" s="35"/>
      <c r="H90" s="29"/>
      <c r="I90" s="35"/>
      <c r="J90" s="14">
        <f t="shared" si="8"/>
        <v>0</v>
      </c>
      <c r="K90" s="29"/>
      <c r="L90" s="34"/>
      <c r="M90" s="34"/>
      <c r="N90" s="34"/>
      <c r="O90" s="14">
        <f t="shared" si="9"/>
        <v>0</v>
      </c>
      <c r="X90" s="14">
        <f t="shared" si="10"/>
        <v>0</v>
      </c>
      <c r="Y90" s="16"/>
      <c r="Z90" s="19">
        <f t="shared" si="11"/>
        <v>0</v>
      </c>
      <c r="AA90" s="32" t="s">
        <v>120</v>
      </c>
      <c r="AB90" s="13"/>
    </row>
    <row r="91" spans="1:34" x14ac:dyDescent="0.25">
      <c r="A91" s="29" t="s">
        <v>268</v>
      </c>
      <c r="B91" s="29" t="s">
        <v>48</v>
      </c>
      <c r="C91" s="35">
        <v>8</v>
      </c>
      <c r="D91" s="39">
        <v>35</v>
      </c>
      <c r="E91" s="28">
        <v>0</v>
      </c>
      <c r="F91" s="35"/>
      <c r="G91" s="35"/>
      <c r="H91" s="29"/>
      <c r="I91" s="35"/>
      <c r="J91" s="14">
        <f t="shared" si="8"/>
        <v>0</v>
      </c>
      <c r="K91" s="29"/>
      <c r="L91" s="34"/>
      <c r="M91" s="34"/>
      <c r="N91" s="34"/>
      <c r="O91" s="14">
        <f t="shared" si="9"/>
        <v>0</v>
      </c>
      <c r="X91" s="14">
        <f t="shared" si="10"/>
        <v>0</v>
      </c>
      <c r="Y91" s="16"/>
      <c r="Z91" s="19">
        <f t="shared" si="11"/>
        <v>0</v>
      </c>
      <c r="AA91" s="32" t="s">
        <v>120</v>
      </c>
      <c r="AB91" s="13"/>
    </row>
    <row r="92" spans="1:34" x14ac:dyDescent="0.25">
      <c r="F92" s="29"/>
      <c r="G92" s="29"/>
      <c r="H92" s="29"/>
      <c r="I92" s="35"/>
      <c r="J92" s="35">
        <f>SUM(J5:J91)</f>
        <v>13</v>
      </c>
      <c r="K92" s="29"/>
      <c r="L92" s="29"/>
      <c r="M92" s="29"/>
      <c r="N92" s="34"/>
      <c r="O92" s="35">
        <f>SUM(O5:O91)</f>
        <v>0</v>
      </c>
      <c r="X92" s="35">
        <f>SUM(X5:X91)</f>
        <v>0</v>
      </c>
      <c r="Z92" s="40">
        <f>SUM(Z5:Z91)</f>
        <v>455</v>
      </c>
      <c r="AA92" s="36" t="s">
        <v>104</v>
      </c>
      <c r="AE92" s="51">
        <f>SUM(AE5:AE91)</f>
        <v>70</v>
      </c>
    </row>
    <row r="93" spans="1:34" x14ac:dyDescent="0.25">
      <c r="A93" s="29"/>
      <c r="B93" s="29"/>
      <c r="C93" s="29"/>
      <c r="D93" s="29"/>
      <c r="E93" s="39"/>
      <c r="F93" s="29"/>
      <c r="G93" s="29"/>
      <c r="H93" s="29"/>
      <c r="I93" s="35"/>
      <c r="J93" s="34"/>
      <c r="K93" s="29"/>
      <c r="L93" s="29"/>
      <c r="M93" s="29"/>
      <c r="N93" s="34"/>
      <c r="O93" s="34"/>
      <c r="P93" s="34"/>
      <c r="AA93" s="36"/>
      <c r="AE93" s="16">
        <v>385</v>
      </c>
    </row>
    <row r="94" spans="1:34" x14ac:dyDescent="0.25">
      <c r="A94" s="34"/>
      <c r="B94" s="34"/>
      <c r="C94" s="34"/>
      <c r="D94" s="34"/>
      <c r="E94" s="42"/>
      <c r="F94" s="29"/>
      <c r="G94" s="29"/>
      <c r="H94" s="29"/>
      <c r="I94" s="29"/>
      <c r="J94" s="34"/>
      <c r="K94" s="29"/>
      <c r="L94" s="29"/>
      <c r="M94" s="29"/>
      <c r="N94" s="29"/>
      <c r="O94" s="34"/>
      <c r="P94" s="34"/>
      <c r="AA94"/>
      <c r="AE94" s="18">
        <f>SUM(AE92:AE93)</f>
        <v>455</v>
      </c>
    </row>
    <row r="95" spans="1:34" x14ac:dyDescent="0.25">
      <c r="A95" s="34"/>
      <c r="B95" s="34"/>
      <c r="C95" s="34"/>
      <c r="D95" s="34"/>
      <c r="E95" s="42"/>
      <c r="F95" s="29"/>
      <c r="G95" s="29"/>
      <c r="H95" s="29"/>
      <c r="I95" s="29"/>
      <c r="J95" s="34"/>
      <c r="K95" s="29"/>
      <c r="L95" s="29"/>
      <c r="M95" s="29"/>
      <c r="N95" s="29"/>
      <c r="O95" s="34"/>
      <c r="P95" s="34"/>
      <c r="AE95" s="32"/>
    </row>
    <row r="96" spans="1:34" x14ac:dyDescent="0.25">
      <c r="A96" s="34"/>
      <c r="B96" s="34"/>
      <c r="C96" s="34"/>
      <c r="D96" s="34"/>
      <c r="E96" s="42"/>
      <c r="F96" s="29"/>
      <c r="G96" s="29"/>
      <c r="H96" s="29"/>
      <c r="I96" s="29"/>
      <c r="J96" s="35"/>
      <c r="K96" s="29"/>
      <c r="L96" s="29"/>
      <c r="M96" s="29"/>
      <c r="N96" s="29"/>
      <c r="O96" s="34"/>
      <c r="P96" s="34"/>
    </row>
    <row r="97" spans="1:16" x14ac:dyDescent="0.25">
      <c r="A97" s="34"/>
      <c r="B97" s="34"/>
      <c r="C97" s="34"/>
      <c r="D97" s="34"/>
      <c r="E97" s="42"/>
      <c r="F97" s="29"/>
      <c r="G97" s="29"/>
      <c r="H97" s="29"/>
      <c r="I97" s="29"/>
      <c r="J97" s="35"/>
      <c r="K97" s="29"/>
      <c r="L97" s="29"/>
      <c r="M97" s="29"/>
      <c r="N97" s="29"/>
      <c r="O97" s="34"/>
      <c r="P97" s="34"/>
    </row>
    <row r="98" spans="1:16" x14ac:dyDescent="0.25">
      <c r="A98" s="34"/>
      <c r="B98" s="34"/>
      <c r="C98" s="34"/>
      <c r="D98" s="34"/>
      <c r="E98" s="42"/>
      <c r="F98" s="29"/>
      <c r="G98" s="29"/>
      <c r="H98" s="29"/>
      <c r="I98" s="29"/>
      <c r="J98" s="35"/>
      <c r="K98" s="29"/>
      <c r="L98" s="29"/>
      <c r="M98" s="29"/>
      <c r="N98" s="29"/>
      <c r="O98" s="34"/>
      <c r="P98" s="34"/>
    </row>
    <row r="99" spans="1:16" x14ac:dyDescent="0.25">
      <c r="A99" s="34"/>
      <c r="B99" s="34"/>
      <c r="C99" s="34"/>
      <c r="D99" s="34"/>
      <c r="E99" s="42"/>
      <c r="F99" s="29"/>
      <c r="G99" s="29"/>
      <c r="H99" s="29"/>
      <c r="I99" s="29"/>
      <c r="J99" s="35"/>
      <c r="K99" s="29"/>
      <c r="L99" s="29"/>
      <c r="M99" s="29"/>
      <c r="N99" s="34"/>
      <c r="O99" s="34"/>
      <c r="P99" s="34"/>
    </row>
    <row r="100" spans="1:16" x14ac:dyDescent="0.25">
      <c r="A100" s="34"/>
      <c r="B100" s="34"/>
      <c r="C100" s="34"/>
      <c r="D100" s="34"/>
      <c r="E100" s="42"/>
      <c r="F100" s="29"/>
      <c r="G100" s="29"/>
      <c r="H100" s="29"/>
      <c r="I100" s="29"/>
      <c r="J100" s="35"/>
      <c r="K100" s="29"/>
      <c r="L100" s="29"/>
      <c r="M100" s="29"/>
      <c r="N100" s="29"/>
      <c r="O100" s="34"/>
      <c r="P100" s="34"/>
    </row>
    <row r="101" spans="1:16" x14ac:dyDescent="0.25">
      <c r="A101" s="34"/>
      <c r="B101" s="34"/>
      <c r="C101" s="34"/>
      <c r="D101" s="34"/>
      <c r="E101" s="42"/>
      <c r="F101" s="29"/>
      <c r="G101" s="29"/>
      <c r="H101" s="29"/>
      <c r="I101" s="29"/>
      <c r="J101" s="35"/>
      <c r="K101" s="29"/>
      <c r="L101" s="29"/>
      <c r="M101" s="29"/>
      <c r="N101" s="29"/>
      <c r="O101" s="34"/>
      <c r="P101" s="34"/>
    </row>
    <row r="102" spans="1:16" x14ac:dyDescent="0.25">
      <c r="A102" s="34"/>
      <c r="B102" s="34"/>
      <c r="C102" s="34"/>
      <c r="D102" s="34"/>
      <c r="E102" s="42"/>
      <c r="F102" s="29"/>
      <c r="G102" s="29"/>
      <c r="H102" s="29"/>
      <c r="I102" s="29"/>
      <c r="J102" s="35"/>
      <c r="K102" s="29"/>
      <c r="L102" s="29"/>
      <c r="M102" s="29"/>
      <c r="N102" s="29"/>
      <c r="O102" s="34"/>
      <c r="P102" s="34"/>
    </row>
    <row r="103" spans="1:16" x14ac:dyDescent="0.25">
      <c r="A103" s="34"/>
      <c r="B103" s="34"/>
      <c r="C103" s="34"/>
      <c r="D103" s="34"/>
      <c r="E103" s="42"/>
      <c r="F103" s="29"/>
      <c r="G103" s="29"/>
      <c r="H103" s="29"/>
      <c r="I103" s="29"/>
      <c r="J103" s="35"/>
      <c r="K103" s="29"/>
      <c r="L103" s="29"/>
      <c r="M103" s="29"/>
      <c r="N103" s="29"/>
      <c r="O103" s="34"/>
      <c r="P103" s="34"/>
    </row>
    <row r="104" spans="1:16" x14ac:dyDescent="0.25">
      <c r="A104" s="34"/>
      <c r="B104" s="34"/>
      <c r="C104" s="34"/>
      <c r="D104" s="34"/>
      <c r="E104" s="42"/>
      <c r="F104" s="29"/>
      <c r="G104" s="29"/>
      <c r="H104" s="29"/>
      <c r="I104" s="29"/>
      <c r="J104" s="35"/>
      <c r="K104" s="29"/>
      <c r="L104" s="29"/>
      <c r="M104" s="29"/>
      <c r="N104" s="29"/>
      <c r="O104" s="34"/>
      <c r="P104" s="34"/>
    </row>
    <row r="105" spans="1:16" x14ac:dyDescent="0.25">
      <c r="A105" s="34"/>
      <c r="B105" s="34"/>
      <c r="C105" s="34"/>
      <c r="D105" s="34"/>
      <c r="E105" s="42"/>
      <c r="F105" s="29"/>
      <c r="G105" s="29"/>
      <c r="H105" s="29"/>
      <c r="I105" s="29"/>
      <c r="J105" s="35"/>
      <c r="K105" s="29"/>
      <c r="L105" s="29"/>
      <c r="M105" s="29"/>
      <c r="N105" s="29"/>
      <c r="O105" s="34"/>
      <c r="P105" s="34"/>
    </row>
    <row r="106" spans="1:16" x14ac:dyDescent="0.25">
      <c r="A106" s="34"/>
      <c r="B106" s="34"/>
      <c r="C106" s="34"/>
      <c r="D106" s="34"/>
      <c r="E106" s="42"/>
      <c r="F106" s="29"/>
      <c r="G106" s="29"/>
      <c r="H106" s="29"/>
      <c r="I106" s="29"/>
      <c r="J106" s="35"/>
      <c r="K106" s="29"/>
      <c r="L106" s="29"/>
      <c r="M106" s="29"/>
      <c r="N106" s="29"/>
      <c r="O106" s="34"/>
      <c r="P106" s="34"/>
    </row>
    <row r="107" spans="1:16" x14ac:dyDescent="0.25">
      <c r="A107" s="34"/>
      <c r="B107" s="34"/>
      <c r="C107" s="34"/>
      <c r="D107" s="34"/>
      <c r="E107" s="42"/>
      <c r="F107" s="29"/>
      <c r="G107" s="29"/>
      <c r="H107" s="29"/>
      <c r="I107" s="29"/>
      <c r="J107" s="35"/>
      <c r="K107" s="29"/>
      <c r="L107" s="29"/>
      <c r="M107" s="29"/>
      <c r="N107" s="29"/>
      <c r="O107" s="34"/>
      <c r="P107" s="34"/>
    </row>
    <row r="108" spans="1:16" x14ac:dyDescent="0.25">
      <c r="A108" s="34"/>
      <c r="B108" s="34"/>
      <c r="C108" s="34"/>
      <c r="D108" s="34"/>
      <c r="E108" s="42"/>
      <c r="F108" s="29"/>
      <c r="G108" s="29"/>
      <c r="H108" s="29"/>
      <c r="I108" s="29"/>
      <c r="J108" s="35"/>
      <c r="K108" s="29"/>
      <c r="L108" s="29"/>
      <c r="M108" s="29"/>
      <c r="N108" s="29"/>
      <c r="O108" s="34"/>
      <c r="P108" s="34"/>
    </row>
    <row r="109" spans="1:16" x14ac:dyDescent="0.25">
      <c r="A109" s="34"/>
      <c r="B109" s="34"/>
      <c r="C109" s="34"/>
      <c r="D109" s="34"/>
      <c r="E109" s="42"/>
      <c r="F109" s="29"/>
      <c r="G109" s="29"/>
      <c r="H109" s="29"/>
      <c r="I109" s="29"/>
      <c r="J109" s="35"/>
      <c r="K109" s="29"/>
      <c r="L109" s="29"/>
      <c r="M109" s="29"/>
      <c r="N109" s="29"/>
      <c r="O109" s="34"/>
      <c r="P109" s="34"/>
    </row>
    <row r="110" spans="1:16" x14ac:dyDescent="0.25">
      <c r="A110" s="34"/>
      <c r="B110" s="34"/>
      <c r="C110" s="34"/>
      <c r="D110" s="34"/>
      <c r="E110" s="42"/>
      <c r="F110" s="29"/>
      <c r="G110" s="29"/>
      <c r="H110" s="29"/>
      <c r="I110" s="29"/>
      <c r="J110" s="35"/>
      <c r="K110" s="29"/>
      <c r="L110" s="29"/>
      <c r="M110" s="29"/>
      <c r="N110" s="29"/>
      <c r="O110" s="34"/>
      <c r="P110" s="34"/>
    </row>
    <row r="111" spans="1:16" x14ac:dyDescent="0.25">
      <c r="A111" s="34"/>
      <c r="B111" s="34"/>
      <c r="C111" s="34"/>
      <c r="D111" s="34"/>
      <c r="E111" s="42"/>
      <c r="F111" s="29"/>
      <c r="G111" s="29"/>
      <c r="H111" s="29"/>
      <c r="I111" s="29"/>
      <c r="J111" s="35"/>
      <c r="K111" s="29"/>
      <c r="L111" s="29"/>
      <c r="M111" s="29"/>
      <c r="N111" s="29"/>
      <c r="O111" s="34"/>
      <c r="P111" s="34"/>
    </row>
    <row r="112" spans="1:16" x14ac:dyDescent="0.25">
      <c r="A112" s="34"/>
      <c r="B112" s="34"/>
      <c r="C112" s="34"/>
      <c r="D112" s="34"/>
      <c r="E112" s="42"/>
      <c r="F112" s="29"/>
      <c r="G112" s="29"/>
      <c r="H112" s="29"/>
      <c r="I112" s="29"/>
      <c r="J112" s="35"/>
      <c r="K112" s="29"/>
      <c r="L112" s="29"/>
      <c r="M112" s="29"/>
      <c r="N112" s="29"/>
      <c r="O112" s="34"/>
      <c r="P112" s="34"/>
    </row>
    <row r="113" spans="1:16" x14ac:dyDescent="0.25">
      <c r="A113" s="34"/>
      <c r="B113" s="34"/>
      <c r="C113" s="34"/>
      <c r="D113" s="34"/>
      <c r="E113" s="42"/>
      <c r="F113" s="29"/>
      <c r="G113" s="29"/>
      <c r="H113" s="29"/>
      <c r="I113" s="29"/>
      <c r="J113" s="35"/>
      <c r="K113" s="29"/>
      <c r="L113" s="29"/>
      <c r="M113" s="29"/>
      <c r="N113" s="29"/>
      <c r="O113" s="34"/>
      <c r="P113" s="34"/>
    </row>
    <row r="114" spans="1:16" x14ac:dyDescent="0.25">
      <c r="A114" s="34"/>
      <c r="B114" s="34"/>
      <c r="C114" s="34"/>
      <c r="D114" s="34"/>
      <c r="E114" s="42"/>
      <c r="F114" s="29"/>
      <c r="G114" s="29"/>
      <c r="H114" s="29"/>
      <c r="I114" s="29"/>
      <c r="J114" s="34"/>
      <c r="K114" s="29"/>
      <c r="L114" s="29"/>
      <c r="M114" s="29"/>
      <c r="N114" s="29"/>
      <c r="O114" s="34"/>
      <c r="P114" s="34"/>
    </row>
    <row r="115" spans="1:16" x14ac:dyDescent="0.25">
      <c r="A115" s="34"/>
      <c r="B115" s="34"/>
      <c r="C115" s="34"/>
      <c r="D115" s="34"/>
      <c r="E115" s="42"/>
      <c r="F115" s="29"/>
      <c r="G115" s="29"/>
      <c r="H115" s="29"/>
      <c r="I115" s="29"/>
      <c r="J115" s="35"/>
      <c r="K115" s="29"/>
      <c r="L115" s="29"/>
      <c r="M115" s="29"/>
      <c r="N115" s="29"/>
      <c r="O115" s="34"/>
      <c r="P115" s="34"/>
    </row>
    <row r="116" spans="1:16" x14ac:dyDescent="0.25">
      <c r="A116" s="34"/>
      <c r="B116" s="34"/>
      <c r="C116" s="34"/>
      <c r="D116" s="34"/>
      <c r="E116" s="42"/>
      <c r="F116" s="29"/>
      <c r="G116" s="29"/>
      <c r="H116" s="29"/>
      <c r="I116" s="29"/>
      <c r="J116" s="35"/>
      <c r="K116" s="29"/>
      <c r="L116" s="29"/>
      <c r="M116" s="29"/>
      <c r="N116" s="29"/>
      <c r="O116" s="34"/>
      <c r="P116" s="34"/>
    </row>
    <row r="117" spans="1:16" x14ac:dyDescent="0.25">
      <c r="A117" s="34"/>
      <c r="B117" s="34"/>
      <c r="C117" s="34"/>
      <c r="D117" s="34"/>
      <c r="E117" s="42"/>
      <c r="F117" s="29"/>
      <c r="G117" s="29"/>
      <c r="H117" s="29"/>
      <c r="I117" s="29"/>
      <c r="J117" s="35"/>
      <c r="K117" s="29"/>
      <c r="L117" s="29"/>
      <c r="M117" s="29"/>
      <c r="N117" s="29"/>
      <c r="O117" s="34"/>
      <c r="P117" s="34"/>
    </row>
    <row r="118" spans="1:16" x14ac:dyDescent="0.25">
      <c r="A118" s="34"/>
      <c r="B118" s="34"/>
      <c r="C118" s="34"/>
      <c r="D118" s="34"/>
      <c r="E118" s="42"/>
      <c r="F118" s="29"/>
      <c r="G118" s="29"/>
      <c r="H118" s="29"/>
      <c r="I118" s="29"/>
      <c r="J118" s="35"/>
      <c r="K118" s="29"/>
      <c r="L118" s="29"/>
      <c r="M118" s="29"/>
      <c r="N118" s="29"/>
      <c r="O118" s="34"/>
      <c r="P118" s="34"/>
    </row>
    <row r="119" spans="1:16" x14ac:dyDescent="0.25">
      <c r="A119" s="34"/>
      <c r="B119" s="34"/>
      <c r="C119" s="34"/>
      <c r="D119" s="34"/>
      <c r="E119" s="42"/>
      <c r="F119" s="29"/>
      <c r="G119" s="29"/>
      <c r="H119" s="29"/>
      <c r="I119" s="29"/>
      <c r="J119" s="35"/>
      <c r="K119" s="29"/>
      <c r="L119" s="29"/>
      <c r="M119" s="29"/>
      <c r="N119" s="29"/>
      <c r="O119" s="34"/>
      <c r="P119" s="34"/>
    </row>
    <row r="120" spans="1:16" x14ac:dyDescent="0.25">
      <c r="A120" s="34"/>
      <c r="B120" s="34"/>
      <c r="C120" s="34"/>
      <c r="D120" s="34"/>
      <c r="E120" s="42"/>
      <c r="F120" s="29"/>
      <c r="G120" s="29"/>
      <c r="H120" s="29"/>
      <c r="I120" s="29"/>
      <c r="J120" s="35"/>
      <c r="K120" s="29"/>
      <c r="L120" s="29"/>
      <c r="M120" s="29"/>
      <c r="N120" s="29"/>
      <c r="O120" s="34"/>
      <c r="P120" s="34"/>
    </row>
    <row r="121" spans="1:16" x14ac:dyDescent="0.25">
      <c r="A121" s="34"/>
      <c r="B121" s="34"/>
      <c r="C121" s="34"/>
      <c r="D121" s="34"/>
      <c r="E121" s="42"/>
      <c r="F121" s="29"/>
      <c r="G121" s="29"/>
      <c r="H121" s="29"/>
      <c r="I121" s="29"/>
      <c r="J121" s="35"/>
      <c r="K121" s="29"/>
      <c r="L121" s="29"/>
      <c r="M121" s="29"/>
      <c r="N121" s="29"/>
      <c r="O121" s="34"/>
      <c r="P121" s="34"/>
    </row>
    <row r="122" spans="1:16" x14ac:dyDescent="0.25">
      <c r="A122" s="34"/>
      <c r="B122" s="34"/>
      <c r="C122" s="34"/>
      <c r="D122" s="34"/>
      <c r="E122" s="42"/>
      <c r="F122" s="29"/>
      <c r="G122" s="29"/>
      <c r="H122" s="29"/>
      <c r="I122" s="29"/>
      <c r="J122" s="35"/>
      <c r="K122" s="29"/>
      <c r="L122" s="29"/>
      <c r="M122" s="29"/>
      <c r="N122" s="29"/>
      <c r="O122" s="34"/>
      <c r="P122" s="34"/>
    </row>
    <row r="123" spans="1:16" x14ac:dyDescent="0.25">
      <c r="E123" s="42"/>
      <c r="F123" s="29"/>
      <c r="G123" s="29"/>
      <c r="H123" s="29"/>
      <c r="I123" s="29"/>
      <c r="J123" s="35"/>
      <c r="K123" s="29"/>
      <c r="L123" s="29"/>
      <c r="M123" s="29"/>
      <c r="N123" s="29"/>
      <c r="O123" s="34"/>
      <c r="P123" s="34"/>
    </row>
    <row r="124" spans="1:16" x14ac:dyDescent="0.25">
      <c r="E124" s="42"/>
      <c r="F124" s="29"/>
      <c r="G124" s="29"/>
      <c r="H124" s="29"/>
      <c r="I124" s="29"/>
      <c r="J124" s="35"/>
      <c r="K124" s="29"/>
      <c r="L124" s="29"/>
      <c r="M124" s="29"/>
      <c r="N124" s="29"/>
      <c r="O124" s="34"/>
      <c r="P124" s="34"/>
    </row>
    <row r="125" spans="1:16" x14ac:dyDescent="0.25">
      <c r="E125" s="42"/>
      <c r="F125" s="29"/>
      <c r="G125" s="29"/>
      <c r="H125" s="29"/>
      <c r="I125" s="29"/>
      <c r="J125" s="35"/>
      <c r="K125" s="29"/>
      <c r="L125" s="29"/>
      <c r="M125" s="29"/>
      <c r="N125" s="29"/>
      <c r="O125" s="34"/>
      <c r="P125" s="34"/>
    </row>
    <row r="126" spans="1:16" x14ac:dyDescent="0.25">
      <c r="E126" s="42"/>
      <c r="F126" s="29"/>
      <c r="G126" s="29"/>
      <c r="H126" s="29"/>
      <c r="I126" s="29"/>
      <c r="J126" s="35"/>
      <c r="K126" s="29"/>
      <c r="L126" s="29"/>
      <c r="M126" s="29"/>
      <c r="N126" s="29"/>
      <c r="O126" s="34"/>
      <c r="P126" s="34"/>
    </row>
    <row r="127" spans="1:16" x14ac:dyDescent="0.25">
      <c r="E127" s="42"/>
      <c r="F127" s="29"/>
      <c r="G127" s="29"/>
      <c r="H127" s="29"/>
      <c r="I127" s="29"/>
      <c r="J127" s="35"/>
      <c r="K127" s="29"/>
      <c r="L127" s="29"/>
      <c r="M127" s="29"/>
      <c r="N127" s="29"/>
      <c r="O127" s="34"/>
      <c r="P127" s="34"/>
    </row>
    <row r="128" spans="1:16" x14ac:dyDescent="0.25">
      <c r="E128" s="42"/>
      <c r="F128" s="29"/>
      <c r="G128" s="29"/>
      <c r="H128" s="29"/>
      <c r="I128" s="29"/>
      <c r="J128" s="35"/>
      <c r="K128" s="29"/>
      <c r="L128" s="29"/>
      <c r="M128" s="29"/>
      <c r="N128" s="29"/>
      <c r="O128" s="34"/>
      <c r="P128" s="34"/>
    </row>
    <row r="129" spans="5:22" x14ac:dyDescent="0.25">
      <c r="E129" s="42"/>
      <c r="F129" s="29"/>
      <c r="G129" s="29"/>
      <c r="H129" s="29"/>
      <c r="I129" s="29"/>
      <c r="J129" s="35"/>
      <c r="K129" s="29"/>
      <c r="L129" s="29"/>
      <c r="M129" s="29"/>
      <c r="N129" s="29"/>
      <c r="O129" s="34"/>
      <c r="P129" s="29"/>
      <c r="Q129" s="29"/>
      <c r="R129" s="29"/>
    </row>
    <row r="130" spans="5:22" x14ac:dyDescent="0.25">
      <c r="E130" s="42"/>
      <c r="F130" s="29"/>
      <c r="G130" s="29"/>
      <c r="H130" s="29"/>
      <c r="I130" s="29"/>
      <c r="J130" s="35"/>
      <c r="K130" s="29"/>
      <c r="L130" s="29"/>
      <c r="M130" s="29"/>
      <c r="N130" s="29"/>
      <c r="O130" s="34"/>
      <c r="P130" s="34"/>
    </row>
    <row r="131" spans="5:22" x14ac:dyDescent="0.25">
      <c r="E131" s="42"/>
      <c r="F131" s="29"/>
      <c r="G131" s="29"/>
      <c r="H131" s="29"/>
      <c r="I131" s="29"/>
      <c r="J131" s="35"/>
      <c r="K131" s="29"/>
      <c r="L131" s="29"/>
      <c r="M131" s="29"/>
      <c r="N131" s="29"/>
      <c r="O131" s="34"/>
      <c r="P131" s="34"/>
    </row>
    <row r="132" spans="5:22" x14ac:dyDescent="0.25">
      <c r="E132" s="42"/>
      <c r="F132" s="29"/>
      <c r="G132" s="29"/>
      <c r="H132" s="29"/>
      <c r="I132" s="29"/>
      <c r="J132" s="35"/>
      <c r="K132" s="29"/>
      <c r="L132" s="29"/>
      <c r="M132" s="29"/>
      <c r="N132" s="29"/>
      <c r="O132" s="34"/>
      <c r="P132" s="34"/>
    </row>
    <row r="133" spans="5:22" x14ac:dyDescent="0.25">
      <c r="E133" s="42"/>
      <c r="F133" s="29"/>
      <c r="G133" s="29"/>
      <c r="H133" s="29"/>
      <c r="I133" s="29"/>
      <c r="J133" s="35"/>
      <c r="K133" s="29"/>
      <c r="L133" s="29"/>
      <c r="M133" s="29"/>
      <c r="N133" s="29"/>
      <c r="O133" s="34"/>
      <c r="P133" s="34"/>
    </row>
    <row r="134" spans="5:22" x14ac:dyDescent="0.25">
      <c r="E134" s="42"/>
      <c r="F134" s="29"/>
      <c r="G134" s="29"/>
      <c r="H134" s="29"/>
      <c r="I134" s="29"/>
      <c r="J134" s="35"/>
      <c r="K134" s="29"/>
      <c r="L134" s="29"/>
      <c r="M134" s="29"/>
      <c r="N134" s="29"/>
      <c r="O134" s="34"/>
      <c r="P134" s="34"/>
    </row>
    <row r="135" spans="5:22" x14ac:dyDescent="0.25">
      <c r="E135" s="42"/>
      <c r="F135" s="29"/>
      <c r="G135" s="29"/>
      <c r="H135" s="29"/>
      <c r="I135" s="29"/>
      <c r="J135" s="35"/>
      <c r="K135" s="29"/>
      <c r="L135" s="29"/>
      <c r="M135" s="29"/>
      <c r="N135" s="29"/>
      <c r="O135" s="34"/>
      <c r="P135" s="34"/>
    </row>
    <row r="136" spans="5:22" x14ac:dyDescent="0.25">
      <c r="E136" s="42"/>
      <c r="F136" s="29"/>
      <c r="G136" s="29"/>
      <c r="H136" s="29"/>
      <c r="I136" s="29"/>
      <c r="J136" s="35"/>
      <c r="K136" s="29"/>
      <c r="L136" s="29"/>
      <c r="M136" s="29"/>
      <c r="N136" s="29"/>
      <c r="O136" s="34"/>
      <c r="P136" s="34"/>
    </row>
    <row r="137" spans="5:22" x14ac:dyDescent="0.25">
      <c r="E137" s="42"/>
      <c r="F137" s="29"/>
      <c r="G137" s="29"/>
      <c r="H137" s="29"/>
      <c r="I137" s="29"/>
      <c r="J137" s="35"/>
      <c r="K137" s="29"/>
      <c r="L137" s="29"/>
      <c r="M137" s="29"/>
      <c r="N137" s="29"/>
      <c r="O137" s="34"/>
      <c r="P137" s="34"/>
    </row>
    <row r="138" spans="5:22" x14ac:dyDescent="0.25">
      <c r="E138" s="42"/>
      <c r="F138" s="29"/>
      <c r="G138" s="29"/>
      <c r="H138" s="29"/>
      <c r="I138" s="29"/>
      <c r="J138" s="35"/>
      <c r="K138" s="29"/>
      <c r="L138" s="29"/>
      <c r="M138" s="29"/>
      <c r="N138" s="29"/>
      <c r="O138" s="34"/>
      <c r="P138" s="34"/>
    </row>
    <row r="139" spans="5:22" x14ac:dyDescent="0.25">
      <c r="E139" s="42"/>
      <c r="F139" s="29"/>
      <c r="G139" s="29"/>
      <c r="H139" s="29"/>
      <c r="I139" s="29"/>
      <c r="J139" s="35"/>
      <c r="K139" s="29"/>
      <c r="L139" s="29"/>
      <c r="M139" s="29"/>
      <c r="N139" s="29"/>
      <c r="O139" s="34"/>
      <c r="P139" s="34"/>
    </row>
    <row r="140" spans="5:22" x14ac:dyDescent="0.25">
      <c r="E140" s="42"/>
      <c r="F140" s="29"/>
      <c r="G140" s="29"/>
      <c r="H140" s="29"/>
      <c r="I140" s="29"/>
      <c r="J140" s="35"/>
      <c r="K140" s="29"/>
      <c r="L140" s="29"/>
      <c r="M140" s="29"/>
      <c r="N140" s="29"/>
      <c r="O140" s="34"/>
      <c r="P140" s="34"/>
    </row>
    <row r="141" spans="5:22" x14ac:dyDescent="0.25">
      <c r="E141" s="42"/>
      <c r="F141" s="29"/>
      <c r="G141" s="29"/>
      <c r="H141" s="29"/>
      <c r="I141" s="29"/>
      <c r="J141" s="35"/>
      <c r="K141" s="29"/>
      <c r="L141" s="29"/>
      <c r="M141" s="29"/>
      <c r="N141" s="29"/>
      <c r="O141" s="34"/>
      <c r="P141" s="34"/>
    </row>
    <row r="142" spans="5:22" x14ac:dyDescent="0.25">
      <c r="E142" s="42"/>
      <c r="F142" s="29"/>
      <c r="G142" s="29"/>
      <c r="H142" s="29"/>
      <c r="I142" s="29"/>
      <c r="J142" s="35"/>
      <c r="K142" s="29"/>
      <c r="L142" s="29"/>
      <c r="M142" s="29"/>
      <c r="N142" s="29"/>
      <c r="O142" s="34"/>
      <c r="P142" s="34"/>
    </row>
    <row r="143" spans="5:22" x14ac:dyDescent="0.25">
      <c r="E143" s="42"/>
      <c r="F143" s="29"/>
      <c r="G143" s="29"/>
      <c r="H143" s="29"/>
      <c r="I143" s="29"/>
      <c r="J143" s="35"/>
      <c r="K143" s="29"/>
      <c r="L143" s="29"/>
      <c r="M143" s="29"/>
      <c r="N143" s="29"/>
      <c r="O143" s="34"/>
      <c r="P143" s="34"/>
    </row>
    <row r="144" spans="5:22" x14ac:dyDescent="0.25">
      <c r="E144" s="42"/>
      <c r="F144" s="29"/>
      <c r="G144" s="29"/>
      <c r="H144" s="29"/>
      <c r="I144" s="29"/>
      <c r="J144" s="35"/>
      <c r="K144" s="29"/>
      <c r="L144" s="29"/>
      <c r="M144" s="29"/>
      <c r="N144" s="29"/>
      <c r="O144" s="34"/>
      <c r="P144" s="34"/>
      <c r="V144" s="14">
        <f>79+183</f>
        <v>262</v>
      </c>
    </row>
    <row r="145" spans="5:16" x14ac:dyDescent="0.25">
      <c r="E145" s="48"/>
      <c r="F145" s="29"/>
      <c r="G145" s="29"/>
      <c r="H145" s="29"/>
      <c r="I145" s="35"/>
      <c r="J145" s="35"/>
      <c r="K145" s="29"/>
      <c r="L145" s="29"/>
      <c r="M145" s="29"/>
      <c r="N145" s="29"/>
      <c r="O145" s="34"/>
      <c r="P145" s="34"/>
    </row>
    <row r="146" spans="5:16" x14ac:dyDescent="0.25">
      <c r="E146" s="43"/>
      <c r="F146" s="29"/>
      <c r="G146" s="29"/>
      <c r="H146" s="29"/>
      <c r="I146" s="35"/>
      <c r="J146" s="34"/>
      <c r="K146" s="29"/>
      <c r="L146" s="29"/>
      <c r="M146" s="29"/>
      <c r="N146" s="29"/>
      <c r="O146" s="34"/>
      <c r="P146" s="34"/>
    </row>
    <row r="147" spans="5:16" x14ac:dyDescent="0.25">
      <c r="E147" s="52"/>
      <c r="F147" s="29"/>
      <c r="G147" s="29"/>
      <c r="H147" s="29"/>
      <c r="I147" s="35"/>
      <c r="J147" s="34"/>
      <c r="K147" s="29"/>
      <c r="L147" s="29"/>
      <c r="M147" s="29"/>
      <c r="N147" s="29"/>
      <c r="O147" s="34"/>
      <c r="P147" s="34"/>
    </row>
    <row r="148" spans="5:16" x14ac:dyDescent="0.25">
      <c r="E148" s="34"/>
      <c r="F148" s="29"/>
      <c r="G148" s="29"/>
      <c r="H148" s="29"/>
      <c r="I148" s="35"/>
      <c r="J148" s="34"/>
      <c r="K148" s="29"/>
      <c r="L148" s="29"/>
      <c r="M148" s="29"/>
      <c r="N148" s="29"/>
      <c r="O148" s="34"/>
      <c r="P148" s="34"/>
    </row>
    <row r="149" spans="5:16" x14ac:dyDescent="0.25">
      <c r="E149" s="34"/>
      <c r="F149" s="29"/>
      <c r="G149" s="29"/>
      <c r="H149" s="29"/>
      <c r="I149" s="34"/>
      <c r="J149" s="34"/>
      <c r="K149" s="29"/>
      <c r="L149" s="29"/>
      <c r="M149" s="29"/>
      <c r="N149" s="29"/>
      <c r="O149" s="34"/>
      <c r="P149" s="34"/>
    </row>
    <row r="150" spans="5:16" x14ac:dyDescent="0.25">
      <c r="E150" s="34"/>
      <c r="F150" s="29"/>
      <c r="G150" s="29"/>
      <c r="H150" s="29"/>
      <c r="I150" s="34"/>
      <c r="J150" s="34"/>
      <c r="K150" s="29"/>
      <c r="L150" s="29"/>
      <c r="M150" s="29"/>
      <c r="N150" s="29"/>
      <c r="O150" s="34"/>
      <c r="P150" s="34"/>
    </row>
    <row r="151" spans="5:16" x14ac:dyDescent="0.25">
      <c r="E151" s="34"/>
      <c r="F151" s="29"/>
      <c r="G151" s="29"/>
      <c r="H151" s="29"/>
      <c r="I151" s="34"/>
      <c r="J151" s="34"/>
      <c r="K151" s="29"/>
      <c r="L151" s="29"/>
      <c r="M151" s="29"/>
      <c r="N151" s="29"/>
      <c r="O151" s="34"/>
      <c r="P151" s="34"/>
    </row>
    <row r="152" spans="5:16" x14ac:dyDescent="0.25">
      <c r="E152" s="34"/>
      <c r="F152" s="29"/>
      <c r="G152" s="29"/>
      <c r="H152" s="29"/>
      <c r="I152" s="34"/>
      <c r="J152" s="34"/>
      <c r="K152" s="29"/>
      <c r="L152" s="29"/>
      <c r="M152" s="29"/>
      <c r="N152" s="29"/>
      <c r="O152" s="34"/>
      <c r="P152" s="34"/>
    </row>
    <row r="153" spans="5:16" x14ac:dyDescent="0.25">
      <c r="E153" s="34"/>
      <c r="F153" s="29"/>
      <c r="G153" s="29"/>
      <c r="H153" s="29"/>
      <c r="I153" s="34"/>
      <c r="J153" s="34"/>
      <c r="K153" s="29"/>
      <c r="L153" s="29"/>
      <c r="M153" s="29"/>
      <c r="N153" s="29"/>
      <c r="O153" s="34"/>
      <c r="P153" s="34"/>
    </row>
    <row r="154" spans="5:16" x14ac:dyDescent="0.25">
      <c r="E154" s="34"/>
      <c r="F154" s="29"/>
      <c r="G154" s="29"/>
      <c r="H154" s="29"/>
      <c r="I154" s="34"/>
      <c r="J154" s="34"/>
      <c r="K154" s="29"/>
      <c r="L154" s="29"/>
      <c r="M154" s="29"/>
      <c r="N154" s="29"/>
      <c r="O154" s="34"/>
      <c r="P154" s="34"/>
    </row>
    <row r="155" spans="5:16" x14ac:dyDescent="0.25">
      <c r="E155" s="34"/>
      <c r="F155"/>
      <c r="G155"/>
      <c r="H155"/>
      <c r="I155" s="34"/>
      <c r="J155" s="34"/>
      <c r="K155" s="29"/>
      <c r="L155" s="29"/>
      <c r="M155" s="29"/>
      <c r="N155" s="29"/>
      <c r="O155" s="34"/>
      <c r="P155" s="34"/>
    </row>
    <row r="156" spans="5:16" x14ac:dyDescent="0.25">
      <c r="E156" s="34"/>
      <c r="F156" s="34"/>
      <c r="G156" s="34"/>
      <c r="H156" s="34"/>
      <c r="I156" s="34"/>
      <c r="J156" s="34"/>
      <c r="K156" s="29"/>
      <c r="L156" s="29"/>
      <c r="M156" s="29"/>
      <c r="N156" s="29"/>
      <c r="O156" s="34"/>
      <c r="P156" s="34"/>
    </row>
    <row r="157" spans="5:16" x14ac:dyDescent="0.25">
      <c r="E157" s="34"/>
      <c r="F157" s="34"/>
      <c r="G157" s="34"/>
      <c r="H157" s="34"/>
      <c r="I157" s="34"/>
      <c r="J157" s="34"/>
      <c r="K157" s="29"/>
      <c r="L157" s="29"/>
      <c r="M157" s="29"/>
      <c r="N157" s="29"/>
      <c r="O157" s="34"/>
      <c r="P157" s="34"/>
    </row>
    <row r="158" spans="5:16" x14ac:dyDescent="0.25">
      <c r="E158" s="34"/>
      <c r="F158" s="34"/>
      <c r="G158" s="34"/>
      <c r="H158" s="34"/>
      <c r="I158" s="34"/>
      <c r="J158" s="34"/>
      <c r="K158" s="29"/>
      <c r="L158" s="29"/>
      <c r="M158" s="29"/>
      <c r="N158" s="29"/>
      <c r="O158" s="34"/>
      <c r="P158" s="34"/>
    </row>
    <row r="159" spans="5:16" x14ac:dyDescent="0.25">
      <c r="E159" s="34"/>
      <c r="F159" s="34"/>
      <c r="G159" s="34"/>
      <c r="H159" s="34"/>
      <c r="I159" s="34"/>
      <c r="J159" s="34"/>
      <c r="K159" s="29"/>
      <c r="L159" s="29"/>
      <c r="M159" s="29"/>
      <c r="N159" s="29"/>
      <c r="O159" s="34"/>
      <c r="P159" s="34"/>
    </row>
    <row r="160" spans="5:16" x14ac:dyDescent="0.25">
      <c r="E160" s="34"/>
      <c r="F160" s="34"/>
      <c r="G160" s="34"/>
      <c r="H160" s="34"/>
      <c r="I160" s="34"/>
      <c r="J160" s="34"/>
      <c r="K160" s="29"/>
      <c r="L160" s="29"/>
      <c r="M160" s="29"/>
      <c r="N160" s="29"/>
      <c r="O160" s="34"/>
      <c r="P160" s="34"/>
    </row>
    <row r="161" spans="5:16" x14ac:dyDescent="0.25">
      <c r="E161" s="34"/>
      <c r="F161" s="34"/>
      <c r="G161" s="34"/>
      <c r="H161" s="34"/>
      <c r="I161" s="34"/>
      <c r="J161" s="34"/>
      <c r="K161" s="29"/>
      <c r="L161" s="29"/>
      <c r="M161" s="29"/>
      <c r="N161" s="29"/>
      <c r="O161" s="34"/>
      <c r="P161" s="34"/>
    </row>
    <row r="162" spans="5:16" x14ac:dyDescent="0.25">
      <c r="E162" s="34"/>
      <c r="F162" s="34"/>
      <c r="G162" s="34"/>
      <c r="H162" s="34"/>
      <c r="I162" s="34"/>
      <c r="J162" s="34"/>
      <c r="K162" s="29"/>
      <c r="L162" s="29"/>
      <c r="M162" s="29"/>
      <c r="N162" s="29"/>
      <c r="O162" s="34"/>
      <c r="P162" s="34"/>
    </row>
    <row r="163" spans="5:16" x14ac:dyDescent="0.25">
      <c r="E163" s="34"/>
      <c r="F163" s="34"/>
      <c r="G163" s="34"/>
      <c r="H163" s="34"/>
      <c r="I163" s="34"/>
      <c r="J163" s="34"/>
      <c r="K163" s="29"/>
      <c r="L163" s="29"/>
      <c r="M163" s="29"/>
      <c r="N163" s="29"/>
      <c r="O163" s="34"/>
      <c r="P163" s="34"/>
    </row>
    <row r="164" spans="5:16" x14ac:dyDescent="0.25">
      <c r="E164" s="34"/>
      <c r="F164" s="34"/>
      <c r="G164" s="34"/>
      <c r="H164" s="34"/>
      <c r="I164" s="34"/>
      <c r="J164" s="34"/>
      <c r="K164" s="29"/>
      <c r="L164" s="29"/>
      <c r="M164" s="29"/>
      <c r="N164" s="29"/>
      <c r="O164" s="34"/>
      <c r="P164" s="34"/>
    </row>
    <row r="165" spans="5:16" x14ac:dyDescent="0.25">
      <c r="E165" s="34"/>
      <c r="F165" s="34"/>
      <c r="G165" s="34"/>
      <c r="H165" s="34"/>
      <c r="I165" s="34"/>
      <c r="J165" s="34"/>
      <c r="K165" s="29"/>
      <c r="L165" s="29"/>
      <c r="M165" s="29"/>
      <c r="N165" s="29"/>
      <c r="O165" s="34"/>
      <c r="P165" s="34"/>
    </row>
    <row r="166" spans="5:16" x14ac:dyDescent="0.25">
      <c r="E166" s="34"/>
      <c r="F166" s="34"/>
      <c r="G166" s="34"/>
      <c r="H166" s="34"/>
      <c r="I166" s="34"/>
      <c r="J166" s="34"/>
      <c r="K166" s="29"/>
      <c r="L166" s="29"/>
      <c r="M166" s="29"/>
      <c r="N166" s="29"/>
      <c r="O166" s="34"/>
      <c r="P166" s="34"/>
    </row>
    <row r="167" spans="5:16" x14ac:dyDescent="0.25">
      <c r="E167" s="34"/>
      <c r="F167" s="34"/>
      <c r="G167" s="34"/>
      <c r="H167" s="34"/>
      <c r="I167" s="34"/>
      <c r="J167" s="34"/>
      <c r="K167" s="29"/>
      <c r="L167" s="29"/>
      <c r="M167" s="29"/>
      <c r="N167" s="29"/>
      <c r="O167" s="34"/>
      <c r="P167" s="34"/>
    </row>
    <row r="168" spans="5:16" x14ac:dyDescent="0.25">
      <c r="E168" s="34"/>
      <c r="F168" s="34"/>
      <c r="G168" s="34"/>
      <c r="H168" s="34"/>
      <c r="I168" s="34"/>
      <c r="J168" s="34"/>
      <c r="K168" s="29"/>
      <c r="L168" s="29"/>
      <c r="M168" s="29"/>
      <c r="N168" s="29"/>
      <c r="O168" s="34"/>
      <c r="P168" s="34"/>
    </row>
    <row r="169" spans="5:16" x14ac:dyDescent="0.25">
      <c r="E169" s="34"/>
      <c r="F169" s="34"/>
      <c r="G169" s="34"/>
      <c r="H169" s="34"/>
      <c r="I169" s="34"/>
      <c r="J169" s="34"/>
      <c r="K169" s="29"/>
      <c r="L169" s="29"/>
      <c r="M169" s="29"/>
      <c r="N169" s="29"/>
      <c r="O169" s="34"/>
      <c r="P169" s="34"/>
    </row>
    <row r="170" spans="5:16" x14ac:dyDescent="0.25">
      <c r="E170" s="34"/>
      <c r="F170" s="34"/>
      <c r="G170" s="34"/>
      <c r="H170" s="34"/>
      <c r="I170" s="34"/>
      <c r="J170" s="34"/>
      <c r="K170" s="29"/>
      <c r="L170" s="29"/>
      <c r="M170" s="29"/>
      <c r="N170" s="29"/>
      <c r="O170" s="34"/>
      <c r="P170" s="34"/>
    </row>
    <row r="171" spans="5:16" x14ac:dyDescent="0.25">
      <c r="E171" s="34"/>
      <c r="F171" s="34"/>
      <c r="G171" s="34"/>
      <c r="H171" s="34"/>
      <c r="I171" s="34"/>
      <c r="J171" s="34"/>
      <c r="K171" s="29"/>
      <c r="L171" s="29"/>
      <c r="M171" s="29"/>
      <c r="N171" s="29"/>
      <c r="O171" s="34"/>
      <c r="P171" s="34"/>
    </row>
    <row r="172" spans="5:16" x14ac:dyDescent="0.25">
      <c r="E172" s="34"/>
      <c r="F172" s="34"/>
      <c r="G172" s="34"/>
      <c r="H172" s="34"/>
      <c r="I172" s="34"/>
      <c r="J172" s="34"/>
      <c r="K172" s="29"/>
      <c r="L172" s="29"/>
      <c r="M172" s="29"/>
      <c r="N172" s="29"/>
      <c r="O172" s="34"/>
      <c r="P172" s="34"/>
    </row>
    <row r="173" spans="5:16" x14ac:dyDescent="0.25">
      <c r="E173" s="34"/>
      <c r="F173" s="34"/>
      <c r="G173" s="34"/>
      <c r="H173" s="34"/>
      <c r="I173" s="34"/>
      <c r="J173" s="34"/>
      <c r="K173" s="29"/>
      <c r="L173" s="29"/>
      <c r="M173" s="29"/>
      <c r="N173" s="29"/>
      <c r="O173" s="34"/>
      <c r="P173" s="34"/>
    </row>
    <row r="174" spans="5:16" x14ac:dyDescent="0.25">
      <c r="E174" s="34"/>
      <c r="F174" s="34"/>
      <c r="G174" s="34"/>
      <c r="H174" s="34"/>
      <c r="I174" s="34"/>
      <c r="J174" s="34"/>
      <c r="K174" s="29"/>
      <c r="L174" s="29"/>
      <c r="M174" s="29"/>
      <c r="N174" s="29"/>
      <c r="O174" s="34"/>
      <c r="P174" s="34"/>
    </row>
    <row r="175" spans="5:16" x14ac:dyDescent="0.25">
      <c r="E175" s="34"/>
      <c r="F175" s="34"/>
      <c r="G175" s="34"/>
      <c r="H175" s="34"/>
      <c r="I175" s="34"/>
      <c r="J175" s="34"/>
      <c r="K175" s="29"/>
      <c r="L175" s="29"/>
      <c r="M175" s="29"/>
      <c r="N175" s="29"/>
      <c r="O175" s="34"/>
      <c r="P175" s="34"/>
    </row>
    <row r="176" spans="5:16" x14ac:dyDescent="0.25">
      <c r="E176" s="34"/>
      <c r="F176" s="34"/>
      <c r="G176" s="34"/>
      <c r="H176" s="34"/>
      <c r="I176" s="34"/>
      <c r="J176" s="34"/>
      <c r="K176" s="29"/>
      <c r="L176" s="29"/>
      <c r="M176" s="29"/>
      <c r="N176" s="29"/>
      <c r="O176" s="34"/>
      <c r="P176" s="34"/>
    </row>
    <row r="177" spans="5:16" x14ac:dyDescent="0.25">
      <c r="E177" s="34"/>
      <c r="F177" s="34"/>
      <c r="G177" s="34"/>
      <c r="H177" s="34"/>
      <c r="I177" s="34"/>
      <c r="J177" s="34"/>
      <c r="K177" s="29"/>
      <c r="L177" s="29"/>
      <c r="M177" s="29"/>
      <c r="N177" s="29"/>
      <c r="O177" s="34"/>
      <c r="P177" s="34"/>
    </row>
    <row r="178" spans="5:16" x14ac:dyDescent="0.25">
      <c r="E178" s="34"/>
      <c r="F178" s="34"/>
      <c r="G178" s="34"/>
      <c r="H178" s="34"/>
      <c r="I178" s="34"/>
      <c r="J178" s="34"/>
      <c r="K178" s="29"/>
      <c r="L178" s="29"/>
      <c r="M178" s="29"/>
      <c r="N178" s="29"/>
      <c r="O178" s="34"/>
      <c r="P178" s="34"/>
    </row>
    <row r="179" spans="5:16" x14ac:dyDescent="0.25">
      <c r="E179" s="34"/>
      <c r="F179" s="34"/>
      <c r="G179" s="34"/>
      <c r="H179" s="34"/>
      <c r="I179" s="34"/>
      <c r="J179" s="34"/>
      <c r="K179" s="29"/>
      <c r="L179" s="29"/>
      <c r="M179" s="29"/>
      <c r="N179" s="29"/>
      <c r="O179" s="34"/>
      <c r="P179" s="34"/>
    </row>
    <row r="180" spans="5:16" x14ac:dyDescent="0.25">
      <c r="E180" s="34"/>
      <c r="F180" s="34"/>
      <c r="G180" s="34"/>
      <c r="H180" s="34"/>
      <c r="I180" s="34"/>
      <c r="J180" s="34"/>
      <c r="K180" s="29"/>
      <c r="L180" s="29"/>
      <c r="M180" s="29"/>
      <c r="N180" s="29"/>
      <c r="O180" s="34"/>
      <c r="P180" s="34"/>
    </row>
    <row r="181" spans="5:16" x14ac:dyDescent="0.25">
      <c r="E181" s="34"/>
      <c r="F181" s="34"/>
      <c r="G181" s="34"/>
      <c r="H181" s="34"/>
      <c r="I181" s="34"/>
      <c r="J181" s="34"/>
      <c r="K181" s="29"/>
      <c r="L181" s="29"/>
      <c r="M181" s="29"/>
      <c r="N181" s="29"/>
      <c r="O181" s="34"/>
      <c r="P181" s="34"/>
    </row>
    <row r="182" spans="5:16" x14ac:dyDescent="0.25">
      <c r="E182" s="34"/>
      <c r="F182" s="34"/>
      <c r="G182" s="34"/>
      <c r="H182" s="34"/>
      <c r="I182" s="34"/>
      <c r="J182" s="34"/>
      <c r="K182" s="29"/>
      <c r="L182" s="29"/>
      <c r="M182" s="29"/>
      <c r="N182" s="29"/>
      <c r="O182" s="34"/>
      <c r="P182" s="34"/>
    </row>
    <row r="183" spans="5:16" x14ac:dyDescent="0.25">
      <c r="E183" s="34"/>
      <c r="F183" s="34"/>
      <c r="G183" s="34"/>
      <c r="H183" s="34"/>
      <c r="I183" s="34"/>
      <c r="J183" s="34"/>
      <c r="K183" s="29"/>
      <c r="L183" s="29"/>
      <c r="M183" s="29"/>
      <c r="N183" s="29"/>
      <c r="O183" s="34"/>
      <c r="P183" s="34"/>
    </row>
    <row r="184" spans="5:16" x14ac:dyDescent="0.25">
      <c r="E184" s="34"/>
      <c r="F184" s="34"/>
      <c r="G184" s="34"/>
      <c r="H184" s="34"/>
      <c r="I184" s="34"/>
      <c r="J184" s="34"/>
      <c r="K184" s="29"/>
      <c r="L184" s="29"/>
      <c r="M184" s="29"/>
      <c r="N184" s="29"/>
      <c r="O184" s="34"/>
      <c r="P184" s="34"/>
    </row>
    <row r="185" spans="5:16" x14ac:dyDescent="0.25">
      <c r="E185" s="34"/>
      <c r="F185" s="34"/>
      <c r="G185" s="34"/>
      <c r="H185" s="34"/>
      <c r="I185" s="34"/>
      <c r="J185" s="34"/>
      <c r="K185" s="29"/>
      <c r="L185" s="29"/>
      <c r="M185" s="29"/>
      <c r="N185" s="29"/>
      <c r="O185" s="34"/>
      <c r="P185" s="34"/>
    </row>
    <row r="186" spans="5:16" x14ac:dyDescent="0.25">
      <c r="E186" s="34"/>
      <c r="F186" s="34"/>
      <c r="G186" s="34"/>
      <c r="H186" s="34"/>
      <c r="I186" s="34"/>
      <c r="J186" s="34"/>
      <c r="K186" s="29"/>
      <c r="L186" s="29"/>
      <c r="M186" s="29"/>
      <c r="N186" s="29"/>
      <c r="O186" s="34"/>
      <c r="P186" s="34"/>
    </row>
    <row r="187" spans="5:16" x14ac:dyDescent="0.25">
      <c r="E187" s="34"/>
      <c r="F187" s="34"/>
      <c r="G187" s="34"/>
      <c r="H187" s="34"/>
      <c r="I187" s="34"/>
      <c r="J187" s="34"/>
      <c r="K187" s="29"/>
      <c r="L187" s="29"/>
      <c r="M187" s="29"/>
      <c r="N187" s="29"/>
      <c r="O187" s="34"/>
      <c r="P187" s="34"/>
    </row>
    <row r="188" spans="5:16" x14ac:dyDescent="0.25">
      <c r="E188" s="34"/>
      <c r="F188" s="34"/>
      <c r="G188" s="34"/>
      <c r="H188" s="34"/>
      <c r="I188" s="34"/>
      <c r="J188" s="34"/>
      <c r="K188" s="29"/>
      <c r="L188" s="29"/>
      <c r="M188" s="29"/>
      <c r="N188" s="29"/>
      <c r="O188" s="34"/>
      <c r="P188" s="34"/>
    </row>
    <row r="189" spans="5:16" x14ac:dyDescent="0.25">
      <c r="E189" s="34"/>
      <c r="F189" s="34"/>
      <c r="G189" s="34"/>
      <c r="H189" s="34"/>
      <c r="I189" s="34"/>
      <c r="J189" s="34"/>
      <c r="K189" s="29"/>
      <c r="L189" s="29"/>
      <c r="M189" s="29"/>
      <c r="N189" s="29"/>
      <c r="O189" s="34"/>
      <c r="P189" s="34"/>
    </row>
    <row r="190" spans="5:16" x14ac:dyDescent="0.25">
      <c r="E190" s="34"/>
      <c r="F190" s="34"/>
      <c r="G190" s="34"/>
      <c r="H190" s="34"/>
      <c r="I190" s="34"/>
      <c r="J190" s="34"/>
      <c r="K190" s="29"/>
      <c r="L190" s="29"/>
      <c r="M190" s="29"/>
      <c r="N190" s="29"/>
      <c r="O190" s="34"/>
      <c r="P190" s="34"/>
    </row>
    <row r="191" spans="5:16" x14ac:dyDescent="0.25">
      <c r="E191" s="34"/>
      <c r="F191" s="34"/>
      <c r="G191" s="34"/>
      <c r="H191" s="34"/>
      <c r="I191" s="34"/>
      <c r="J191" s="34"/>
      <c r="K191" s="29"/>
      <c r="L191" s="29"/>
      <c r="M191" s="29"/>
      <c r="N191" s="29"/>
      <c r="O191" s="34"/>
      <c r="P191" s="34"/>
    </row>
    <row r="192" spans="5:16" x14ac:dyDescent="0.25">
      <c r="E192" s="34"/>
      <c r="F192" s="34"/>
      <c r="G192" s="34"/>
      <c r="H192" s="34"/>
      <c r="I192" s="34"/>
      <c r="J192" s="34"/>
      <c r="K192" s="29"/>
      <c r="L192" s="29"/>
      <c r="M192" s="29"/>
      <c r="N192" s="29"/>
      <c r="O192" s="34"/>
      <c r="P192" s="34"/>
    </row>
    <row r="193" spans="5:16" x14ac:dyDescent="0.25">
      <c r="E193" s="34"/>
      <c r="F193" s="34"/>
      <c r="G193" s="34"/>
      <c r="H193" s="34"/>
      <c r="I193" s="34"/>
      <c r="J193" s="34"/>
      <c r="K193" s="29"/>
      <c r="L193" s="29"/>
      <c r="M193" s="29"/>
      <c r="N193" s="29"/>
      <c r="O193" s="34"/>
      <c r="P193" s="34"/>
    </row>
    <row r="194" spans="5:16" x14ac:dyDescent="0.25">
      <c r="E194" s="34"/>
      <c r="F194" s="34"/>
      <c r="G194" s="34"/>
      <c r="H194" s="34"/>
      <c r="I194" s="34"/>
      <c r="J194" s="34"/>
      <c r="K194" s="29"/>
      <c r="L194" s="29"/>
      <c r="M194" s="29"/>
      <c r="N194" s="29"/>
      <c r="O194" s="34"/>
      <c r="P194" s="34"/>
    </row>
    <row r="195" spans="5:16" x14ac:dyDescent="0.25">
      <c r="E195" s="34"/>
      <c r="F195" s="34"/>
      <c r="G195" s="34"/>
      <c r="H195" s="34"/>
      <c r="I195" s="34"/>
      <c r="J195" s="34"/>
      <c r="K195" s="29"/>
      <c r="L195" s="29"/>
      <c r="M195" s="29"/>
      <c r="N195" s="29"/>
      <c r="O195" s="34"/>
      <c r="P195" s="34"/>
    </row>
    <row r="196" spans="5:16" x14ac:dyDescent="0.25">
      <c r="E196" s="34"/>
      <c r="F196" s="34"/>
      <c r="G196" s="34"/>
      <c r="H196" s="34"/>
      <c r="I196" s="34"/>
      <c r="J196" s="34"/>
      <c r="K196" s="29"/>
      <c r="L196" s="29"/>
      <c r="M196" s="29"/>
      <c r="N196" s="29"/>
      <c r="O196" s="34"/>
      <c r="P196" s="34"/>
    </row>
    <row r="197" spans="5:16" x14ac:dyDescent="0.25">
      <c r="E197" s="34"/>
      <c r="F197" s="34"/>
      <c r="G197" s="34"/>
      <c r="H197" s="34"/>
      <c r="I197" s="34"/>
      <c r="J197" s="34"/>
      <c r="K197" s="29"/>
      <c r="L197" s="29"/>
      <c r="M197" s="29"/>
      <c r="N197" s="29"/>
      <c r="O197" s="34"/>
      <c r="P197" s="34"/>
    </row>
    <row r="198" spans="5:16" x14ac:dyDescent="0.25">
      <c r="E198" s="34"/>
      <c r="F198" s="34"/>
      <c r="G198" s="34"/>
      <c r="H198" s="34"/>
      <c r="I198" s="34"/>
      <c r="J198" s="34"/>
      <c r="K198" s="29"/>
      <c r="L198" s="29"/>
      <c r="M198" s="29"/>
      <c r="N198" s="29"/>
      <c r="O198" s="34"/>
      <c r="P198" s="34"/>
    </row>
    <row r="199" spans="5:16" x14ac:dyDescent="0.25">
      <c r="E199" s="34"/>
      <c r="F199" s="34"/>
      <c r="G199" s="34"/>
      <c r="H199" s="34"/>
      <c r="I199" s="34"/>
      <c r="J199" s="34"/>
      <c r="K199" s="29"/>
      <c r="L199" s="29"/>
      <c r="M199" s="29"/>
      <c r="N199" s="29"/>
      <c r="O199" s="34"/>
      <c r="P199" s="34"/>
    </row>
    <row r="200" spans="5:16" x14ac:dyDescent="0.25">
      <c r="E200" s="34"/>
      <c r="F200" s="34"/>
      <c r="G200" s="34"/>
      <c r="H200" s="34"/>
      <c r="I200" s="34"/>
      <c r="J200" s="34"/>
      <c r="K200" s="29"/>
      <c r="L200"/>
      <c r="M200"/>
      <c r="N200" s="29"/>
      <c r="O200" s="34"/>
      <c r="P200" s="34"/>
    </row>
    <row r="201" spans="5:16" x14ac:dyDescent="0.25">
      <c r="E201" s="34"/>
      <c r="F201" s="34"/>
      <c r="G201" s="34"/>
      <c r="H201" s="34"/>
      <c r="I201" s="34"/>
      <c r="J201" s="34"/>
      <c r="K201" s="29"/>
      <c r="L201" s="29"/>
      <c r="M201" s="29"/>
      <c r="N201" s="29"/>
      <c r="O201" s="34"/>
      <c r="P201" s="34"/>
    </row>
    <row r="202" spans="5:16" x14ac:dyDescent="0.25">
      <c r="E202" s="34"/>
      <c r="F202" s="34"/>
      <c r="G202" s="34"/>
      <c r="H202" s="34"/>
      <c r="I202" s="34"/>
      <c r="J202" s="34"/>
      <c r="K202" s="29"/>
      <c r="L202" s="29"/>
      <c r="M202" s="29"/>
      <c r="N202" s="34"/>
      <c r="O202" s="34"/>
      <c r="P202" s="34"/>
    </row>
    <row r="203" spans="5:16" x14ac:dyDescent="0.25">
      <c r="E203" s="34"/>
      <c r="F203" s="34"/>
      <c r="G203" s="34"/>
      <c r="H203" s="34"/>
      <c r="I203" s="34"/>
      <c r="J203" s="34"/>
      <c r="K203" s="29"/>
      <c r="L203" s="29"/>
      <c r="M203" s="29"/>
      <c r="N203" s="34"/>
      <c r="O203" s="34"/>
      <c r="P203" s="34"/>
    </row>
    <row r="204" spans="5:16" x14ac:dyDescent="0.25">
      <c r="K204" s="29"/>
      <c r="L204" s="29"/>
      <c r="M204" s="29"/>
    </row>
    <row r="205" spans="5:16" x14ac:dyDescent="0.25">
      <c r="K205" s="29"/>
      <c r="L205" s="29"/>
      <c r="M205" s="29"/>
    </row>
  </sheetData>
  <sortState xmlns:xlrd2="http://schemas.microsoft.com/office/spreadsheetml/2017/richdata2" ref="F93:H105">
    <sortCondition ref="H93:H105"/>
  </sortState>
  <mergeCells count="1">
    <mergeCell ref="P3:R3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220"/>
  <sheetViews>
    <sheetView topLeftCell="A200" workbookViewId="0">
      <selection activeCell="A218" sqref="A218:AF220"/>
    </sheetView>
  </sheetViews>
  <sheetFormatPr defaultRowHeight="13.2" x14ac:dyDescent="0.25"/>
  <sheetData>
    <row r="1" spans="1:32" x14ac:dyDescent="0.25">
      <c r="A1" t="s">
        <v>50</v>
      </c>
      <c r="B1" t="s">
        <v>149</v>
      </c>
      <c r="C1">
        <f>'1 5 20 payroll'!AG4</f>
        <v>6</v>
      </c>
      <c r="D1" s="2">
        <f>'1 5 20 payroll'!AH4</f>
        <v>40</v>
      </c>
      <c r="J1">
        <f t="shared" ref="J1:J3" si="0">COUNT(F1:I1)</f>
        <v>0</v>
      </c>
      <c r="O1">
        <f t="shared" ref="O1:O3" si="1">COUNT(K1:N1)</f>
        <v>0</v>
      </c>
      <c r="V1">
        <f t="shared" ref="V1:V3" si="2">COUNT(P1:T1)</f>
        <v>0</v>
      </c>
      <c r="W1" s="2"/>
      <c r="X1" s="10">
        <f>+(J1*D1)+(O1*E1)+(V1*'1 5 20 payroll'!$AI$7)+W1</f>
        <v>0</v>
      </c>
      <c r="Y1" t="s">
        <v>177</v>
      </c>
      <c r="Z1" s="6"/>
      <c r="AA1" s="2"/>
      <c r="AC1" s="7"/>
    </row>
    <row r="2" spans="1:32" x14ac:dyDescent="0.25">
      <c r="A2" t="s">
        <v>174</v>
      </c>
      <c r="B2" t="s">
        <v>128</v>
      </c>
      <c r="C2">
        <v>8</v>
      </c>
      <c r="D2" s="2">
        <f>+'1 5 20 payroll'!$AH$2</f>
        <v>29</v>
      </c>
      <c r="E2" s="2">
        <f>+'1 5 20 payroll'!$AI$2</f>
        <v>25</v>
      </c>
      <c r="J2">
        <f t="shared" si="0"/>
        <v>0</v>
      </c>
      <c r="O2">
        <f t="shared" si="1"/>
        <v>0</v>
      </c>
      <c r="V2">
        <f t="shared" si="2"/>
        <v>0</v>
      </c>
      <c r="W2" s="2"/>
      <c r="X2" s="10">
        <f>+(J2*D2)+(O2*E2)+(V2*'1 5 20 payroll'!$AI$7)+W2</f>
        <v>0</v>
      </c>
      <c r="Y2" t="s">
        <v>120</v>
      </c>
      <c r="Z2" s="1"/>
      <c r="AA2" s="6"/>
    </row>
    <row r="3" spans="1:32" x14ac:dyDescent="0.25">
      <c r="A3" t="s">
        <v>189</v>
      </c>
      <c r="B3" t="s">
        <v>128</v>
      </c>
      <c r="C3">
        <v>8</v>
      </c>
      <c r="D3" s="2">
        <v>29</v>
      </c>
      <c r="E3" s="2">
        <v>25</v>
      </c>
      <c r="J3">
        <f t="shared" si="0"/>
        <v>0</v>
      </c>
      <c r="O3">
        <f t="shared" si="1"/>
        <v>0</v>
      </c>
      <c r="V3">
        <f t="shared" si="2"/>
        <v>0</v>
      </c>
      <c r="W3" s="2"/>
      <c r="X3" s="10">
        <f>+(J3*D3)+(O3*E3)+(V3*'1 5 20 payroll'!$AI$7)+W3</f>
        <v>0</v>
      </c>
      <c r="Y3" t="s">
        <v>120</v>
      </c>
      <c r="Z3" s="1"/>
      <c r="AA3" s="6"/>
    </row>
    <row r="4" spans="1:32" x14ac:dyDescent="0.25">
      <c r="A4" t="s">
        <v>252</v>
      </c>
      <c r="B4" t="s">
        <v>202</v>
      </c>
      <c r="C4">
        <v>8</v>
      </c>
      <c r="D4" s="2">
        <v>29</v>
      </c>
      <c r="E4" s="2">
        <v>25</v>
      </c>
      <c r="J4">
        <f t="shared" ref="J4:J5" si="3">COUNT(F4:I4)</f>
        <v>0</v>
      </c>
      <c r="O4">
        <f t="shared" ref="O4:O5" si="4">COUNT(K4:N4)</f>
        <v>0</v>
      </c>
      <c r="V4">
        <f t="shared" ref="V4:V5" si="5">COUNT(P4:T4)</f>
        <v>0</v>
      </c>
      <c r="W4" s="2"/>
      <c r="X4" s="10">
        <f>+(J4*D4)+(O4*E4)+(V4*'1 5 20 payroll'!$AI$7)+W4</f>
        <v>0</v>
      </c>
      <c r="Y4" t="s">
        <v>120</v>
      </c>
      <c r="Z4" s="1"/>
      <c r="AA4" s="2"/>
      <c r="AB4" s="3"/>
      <c r="AC4" s="2"/>
    </row>
    <row r="5" spans="1:32" x14ac:dyDescent="0.25">
      <c r="A5" t="s">
        <v>89</v>
      </c>
      <c r="B5" t="s">
        <v>90</v>
      </c>
      <c r="C5">
        <v>8</v>
      </c>
      <c r="D5" s="2">
        <f>+'1 5 20 payroll'!$AH$2</f>
        <v>29</v>
      </c>
      <c r="E5" s="2">
        <f>+'1 5 20 payroll'!$AI$2</f>
        <v>25</v>
      </c>
      <c r="J5">
        <f t="shared" si="3"/>
        <v>0</v>
      </c>
      <c r="O5">
        <f t="shared" si="4"/>
        <v>0</v>
      </c>
      <c r="V5">
        <f t="shared" si="5"/>
        <v>0</v>
      </c>
      <c r="W5" s="2"/>
      <c r="X5" s="10">
        <f>+(J5*D5)+(O5*E5)+(V5*'1 5 20 payroll'!$AI$7)+W5</f>
        <v>0</v>
      </c>
      <c r="Y5" t="s">
        <v>120</v>
      </c>
      <c r="Z5" s="6"/>
      <c r="AA5" s="2"/>
      <c r="AB5" s="3"/>
      <c r="AC5" s="2"/>
      <c r="AD5" s="2"/>
    </row>
    <row r="6" spans="1:32" x14ac:dyDescent="0.25">
      <c r="A6" t="s">
        <v>207</v>
      </c>
      <c r="B6" t="s">
        <v>208</v>
      </c>
      <c r="C6">
        <v>8</v>
      </c>
      <c r="D6" s="2">
        <f>+'1 5 20 payroll'!$AH$2</f>
        <v>29</v>
      </c>
      <c r="E6" s="2">
        <f>+'1 5 20 payroll'!$AI$2</f>
        <v>25</v>
      </c>
      <c r="J6">
        <f t="shared" ref="J6:J7" si="6">COUNT(F6:I6)</f>
        <v>0</v>
      </c>
      <c r="O6">
        <f t="shared" ref="O6:O7" si="7">COUNT(K6:N6)</f>
        <v>0</v>
      </c>
      <c r="V6">
        <f t="shared" ref="V6:V7" si="8">COUNT(P6:T6)</f>
        <v>0</v>
      </c>
      <c r="W6" s="2"/>
      <c r="X6" s="10">
        <f>+(J6*D6)+(O6*E6)+(V6*'1 5 20 payroll'!$AI$7)+W6</f>
        <v>0</v>
      </c>
      <c r="Y6" t="s">
        <v>211</v>
      </c>
      <c r="Z6" s="1"/>
      <c r="AA6" s="6"/>
      <c r="AB6" s="3"/>
      <c r="AC6" s="2"/>
    </row>
    <row r="7" spans="1:32" x14ac:dyDescent="0.25">
      <c r="A7" t="s">
        <v>125</v>
      </c>
      <c r="B7" t="s">
        <v>96</v>
      </c>
      <c r="C7">
        <v>8</v>
      </c>
      <c r="D7" s="2">
        <v>29</v>
      </c>
      <c r="E7" s="2">
        <f>+'1 5 20 payroll'!$AI$2</f>
        <v>25</v>
      </c>
      <c r="I7" s="1"/>
      <c r="J7">
        <f t="shared" si="6"/>
        <v>0</v>
      </c>
      <c r="O7">
        <f t="shared" si="7"/>
        <v>0</v>
      </c>
      <c r="V7">
        <f t="shared" si="8"/>
        <v>0</v>
      </c>
      <c r="W7" s="2"/>
      <c r="X7" s="10">
        <f>+(J7*D7)+(O7*E7)+(V7*'1 5 20 payroll'!$AI$7)+W7</f>
        <v>0</v>
      </c>
      <c r="Y7" t="s">
        <v>120</v>
      </c>
      <c r="Z7" s="2" t="s">
        <v>312</v>
      </c>
      <c r="AC7" s="7"/>
    </row>
    <row r="8" spans="1:32" x14ac:dyDescent="0.25">
      <c r="A8" t="s">
        <v>250</v>
      </c>
      <c r="B8" t="s">
        <v>251</v>
      </c>
      <c r="C8">
        <v>8</v>
      </c>
      <c r="D8" s="2">
        <v>29</v>
      </c>
      <c r="E8" s="2">
        <v>25</v>
      </c>
      <c r="J8">
        <f t="shared" ref="J8:J18" si="9">COUNT(F8:I8)</f>
        <v>0</v>
      </c>
      <c r="O8">
        <f t="shared" ref="O8:O18" si="10">COUNT(K8:N8)</f>
        <v>0</v>
      </c>
      <c r="V8">
        <f t="shared" ref="V8:V18" si="11">COUNT(P8:U8)</f>
        <v>0</v>
      </c>
      <c r="W8" s="2"/>
      <c r="X8" s="10">
        <f>+(J8*D8)+(O8*E8)+(V8*'1 5 20 payroll'!$AI$7)+W8</f>
        <v>0</v>
      </c>
      <c r="Y8" t="s">
        <v>120</v>
      </c>
      <c r="Z8" s="1"/>
      <c r="AA8" s="2"/>
      <c r="AB8" s="1"/>
    </row>
    <row r="9" spans="1:32" x14ac:dyDescent="0.25">
      <c r="A9" t="s">
        <v>137</v>
      </c>
      <c r="B9" t="s">
        <v>37</v>
      </c>
      <c r="C9">
        <v>8</v>
      </c>
      <c r="D9" s="2">
        <f>+'1 5 20 payroll'!$AH$2</f>
        <v>29</v>
      </c>
      <c r="E9" s="2">
        <f>+'1 5 20 payroll'!$AI$2</f>
        <v>25</v>
      </c>
      <c r="J9">
        <f t="shared" si="9"/>
        <v>0</v>
      </c>
      <c r="O9">
        <f t="shared" si="10"/>
        <v>0</v>
      </c>
      <c r="V9">
        <f t="shared" si="11"/>
        <v>0</v>
      </c>
      <c r="W9" s="2"/>
      <c r="X9" s="10">
        <f>+(J9*D9)+(O9*E9)+(V9*'1 5 20 payroll'!$AI$7)+W9</f>
        <v>0</v>
      </c>
      <c r="Y9" t="s">
        <v>120</v>
      </c>
      <c r="Z9" s="2"/>
      <c r="AA9" s="2"/>
    </row>
    <row r="10" spans="1:32" x14ac:dyDescent="0.25">
      <c r="A10" t="s">
        <v>245</v>
      </c>
      <c r="B10" t="s">
        <v>246</v>
      </c>
      <c r="C10">
        <v>8</v>
      </c>
      <c r="D10" s="2">
        <v>29</v>
      </c>
      <c r="E10" s="2">
        <v>25</v>
      </c>
      <c r="J10">
        <f t="shared" si="9"/>
        <v>0</v>
      </c>
      <c r="O10">
        <f t="shared" si="10"/>
        <v>0</v>
      </c>
      <c r="V10">
        <f t="shared" si="11"/>
        <v>0</v>
      </c>
      <c r="W10" s="2"/>
      <c r="X10" s="10">
        <f>+(J10*D10)+(O10*E10)+(V10*'1 5 20 payroll'!$AI$7)+W10</f>
        <v>0</v>
      </c>
      <c r="Y10" s="9" t="s">
        <v>177</v>
      </c>
      <c r="Z10" s="1"/>
      <c r="AA10" s="6"/>
      <c r="AB10" s="3"/>
      <c r="AC10" s="2"/>
    </row>
    <row r="11" spans="1:32" x14ac:dyDescent="0.25">
      <c r="A11" t="s">
        <v>68</v>
      </c>
      <c r="B11" t="s">
        <v>282</v>
      </c>
      <c r="C11">
        <v>8</v>
      </c>
      <c r="D11" s="2">
        <v>29</v>
      </c>
      <c r="E11" s="2">
        <v>25</v>
      </c>
      <c r="J11">
        <f t="shared" si="9"/>
        <v>0</v>
      </c>
      <c r="O11">
        <f t="shared" si="10"/>
        <v>0</v>
      </c>
      <c r="V11">
        <f t="shared" si="11"/>
        <v>0</v>
      </c>
      <c r="W11" s="2"/>
      <c r="X11" s="10">
        <f>+(J11*D11)+(O11*E11)+(V11*'1 5 20 payroll'!$AI$7)+W11</f>
        <v>0</v>
      </c>
      <c r="Y11" t="s">
        <v>120</v>
      </c>
      <c r="AA11" s="6"/>
      <c r="AC11" s="7"/>
    </row>
    <row r="12" spans="1:32" x14ac:dyDescent="0.25">
      <c r="A12" t="s">
        <v>248</v>
      </c>
      <c r="B12" t="s">
        <v>249</v>
      </c>
      <c r="C12">
        <v>8</v>
      </c>
      <c r="D12" s="2">
        <v>29</v>
      </c>
      <c r="E12" s="2">
        <v>25</v>
      </c>
      <c r="J12">
        <f t="shared" si="9"/>
        <v>0</v>
      </c>
      <c r="O12">
        <f t="shared" si="10"/>
        <v>0</v>
      </c>
      <c r="V12">
        <f t="shared" si="11"/>
        <v>0</v>
      </c>
      <c r="W12" s="2"/>
      <c r="X12" s="10">
        <f>+(J12*D12)+(O12*E12)+(V12*'1 5 20 payroll'!$AI$7)+W12</f>
        <v>0</v>
      </c>
      <c r="Y12" t="s">
        <v>120</v>
      </c>
      <c r="AA12" s="1"/>
      <c r="AB12" s="3"/>
      <c r="AD12" s="6"/>
      <c r="AE12" s="2"/>
      <c r="AF12" s="3"/>
    </row>
    <row r="13" spans="1:32" x14ac:dyDescent="0.25">
      <c r="A13" t="s">
        <v>53</v>
      </c>
      <c r="B13" t="s">
        <v>284</v>
      </c>
      <c r="C13">
        <v>8</v>
      </c>
      <c r="D13" s="2">
        <v>29</v>
      </c>
      <c r="E13" s="2">
        <v>25</v>
      </c>
      <c r="J13">
        <f t="shared" si="9"/>
        <v>0</v>
      </c>
      <c r="O13">
        <f t="shared" si="10"/>
        <v>0</v>
      </c>
      <c r="V13">
        <f t="shared" si="11"/>
        <v>0</v>
      </c>
      <c r="W13" s="2"/>
      <c r="X13" s="10">
        <f>+(J13*D13)+(O13*E13)+(V13*'1 5 20 payroll'!$AI$7)+W13</f>
        <v>0</v>
      </c>
      <c r="Y13" t="s">
        <v>120</v>
      </c>
      <c r="Z13" s="1"/>
      <c r="AA13" s="1"/>
      <c r="AB13" s="1"/>
      <c r="AC13" s="2"/>
    </row>
    <row r="14" spans="1:32" x14ac:dyDescent="0.25">
      <c r="A14" t="s">
        <v>87</v>
      </c>
      <c r="B14" t="s">
        <v>88</v>
      </c>
      <c r="C14">
        <v>8</v>
      </c>
      <c r="D14" s="2">
        <f>+'1 5 20 payroll'!$AH$2</f>
        <v>29</v>
      </c>
      <c r="E14" s="2">
        <f>+'1 5 20 payroll'!$AI$2</f>
        <v>25</v>
      </c>
      <c r="J14">
        <f t="shared" si="9"/>
        <v>0</v>
      </c>
      <c r="O14">
        <f t="shared" si="10"/>
        <v>0</v>
      </c>
      <c r="V14">
        <f t="shared" si="11"/>
        <v>0</v>
      </c>
      <c r="W14" s="2"/>
      <c r="X14" s="10">
        <f>+(J14*D14)+(O14*E14)+(V14*'1 5 20 payroll'!$AI$7)+W14</f>
        <v>0</v>
      </c>
      <c r="Y14" t="s">
        <v>120</v>
      </c>
      <c r="Z14" s="1"/>
      <c r="AA14" s="1"/>
      <c r="AB14" s="1"/>
      <c r="AC14" s="2"/>
      <c r="AD14" s="4"/>
    </row>
    <row r="15" spans="1:32" x14ac:dyDescent="0.25">
      <c r="A15" t="s">
        <v>24</v>
      </c>
      <c r="B15" t="s">
        <v>173</v>
      </c>
      <c r="C15">
        <v>7</v>
      </c>
      <c r="D15" s="2">
        <v>34</v>
      </c>
      <c r="E15" s="2">
        <v>27</v>
      </c>
      <c r="J15">
        <f t="shared" si="9"/>
        <v>0</v>
      </c>
      <c r="O15">
        <f t="shared" si="10"/>
        <v>0</v>
      </c>
      <c r="V15">
        <f t="shared" si="11"/>
        <v>0</v>
      </c>
      <c r="W15" s="2"/>
      <c r="X15" s="10">
        <f>+(J15*D15)+(O15*E15)+(V15*'1 5 20 payroll'!$AI$7)+W15</f>
        <v>0</v>
      </c>
      <c r="Y15" t="s">
        <v>120</v>
      </c>
      <c r="Z15" s="1"/>
      <c r="AA15" s="6"/>
      <c r="AC15" s="7"/>
    </row>
    <row r="16" spans="1:32" x14ac:dyDescent="0.25">
      <c r="A16" t="s">
        <v>230</v>
      </c>
      <c r="B16" t="s">
        <v>231</v>
      </c>
      <c r="C16">
        <v>7</v>
      </c>
      <c r="D16" s="2">
        <v>34</v>
      </c>
      <c r="E16" s="2">
        <v>27</v>
      </c>
      <c r="J16">
        <f t="shared" si="9"/>
        <v>0</v>
      </c>
      <c r="O16">
        <f t="shared" si="10"/>
        <v>0</v>
      </c>
      <c r="V16">
        <f t="shared" si="11"/>
        <v>0</v>
      </c>
      <c r="W16" s="2"/>
      <c r="X16" s="10">
        <f>+(J16*D16)+(O16*E16)+(V16*'1 5 20 payroll'!$AI$7)+W16</f>
        <v>0</v>
      </c>
      <c r="Y16" t="s">
        <v>120</v>
      </c>
      <c r="Z16" s="1"/>
      <c r="AA16" s="6"/>
      <c r="AB16" s="3"/>
      <c r="AC16" s="2"/>
    </row>
    <row r="17" spans="1:36" x14ac:dyDescent="0.25">
      <c r="A17" t="s">
        <v>1</v>
      </c>
      <c r="B17" t="s">
        <v>2</v>
      </c>
      <c r="C17">
        <f>'1 5 20 payroll'!AG2</f>
        <v>8</v>
      </c>
      <c r="D17" s="2">
        <f>'1 5 20 payroll'!AH2</f>
        <v>29</v>
      </c>
      <c r="E17" s="2">
        <f>'1 5 20 payroll'!AI2</f>
        <v>25</v>
      </c>
      <c r="J17">
        <f t="shared" si="9"/>
        <v>0</v>
      </c>
      <c r="O17">
        <f t="shared" si="10"/>
        <v>0</v>
      </c>
      <c r="V17">
        <f t="shared" si="11"/>
        <v>0</v>
      </c>
      <c r="W17" s="2"/>
      <c r="X17" s="10">
        <f>+(J17*D17)+(O17*E17)+(V17*'1 5 20 payroll'!$AI$7)+W17</f>
        <v>0</v>
      </c>
      <c r="Y17" t="s">
        <v>120</v>
      </c>
      <c r="Z17" s="6"/>
      <c r="AA17" s="2"/>
      <c r="AB17" s="1"/>
      <c r="AC17" s="2"/>
      <c r="AD17" s="1"/>
    </row>
    <row r="18" spans="1:36" x14ac:dyDescent="0.25">
      <c r="A18" t="s">
        <v>274</v>
      </c>
      <c r="B18" t="s">
        <v>275</v>
      </c>
      <c r="C18">
        <v>8</v>
      </c>
      <c r="D18" s="2">
        <v>29</v>
      </c>
      <c r="E18" s="2">
        <v>25</v>
      </c>
      <c r="J18">
        <f t="shared" si="9"/>
        <v>0</v>
      </c>
      <c r="O18">
        <f t="shared" si="10"/>
        <v>0</v>
      </c>
      <c r="V18">
        <f t="shared" si="11"/>
        <v>0</v>
      </c>
      <c r="W18" s="2"/>
      <c r="X18" s="10">
        <f>+(J18*D18)+(O18*E18)+(V18*'1 5 20 payroll'!$AI$7)+W18</f>
        <v>0</v>
      </c>
      <c r="Y18" t="s">
        <v>120</v>
      </c>
      <c r="Z18" s="6"/>
      <c r="AA18" s="6"/>
      <c r="AB18" s="3"/>
      <c r="AC18" s="2"/>
      <c r="AD18" s="8"/>
    </row>
    <row r="19" spans="1:36" x14ac:dyDescent="0.25">
      <c r="A19" t="s">
        <v>125</v>
      </c>
      <c r="B19" t="s">
        <v>290</v>
      </c>
      <c r="C19">
        <v>8</v>
      </c>
      <c r="D19" s="2">
        <v>29</v>
      </c>
      <c r="E19" s="2">
        <v>25</v>
      </c>
      <c r="I19" s="1"/>
      <c r="J19">
        <f t="shared" ref="J19:J24" si="12">COUNT(F19:I19)</f>
        <v>0</v>
      </c>
      <c r="N19" s="1"/>
      <c r="O19">
        <f t="shared" ref="O19:O24" si="13">COUNT(K19:N19)</f>
        <v>0</v>
      </c>
      <c r="V19">
        <f t="shared" ref="V19:V24" si="14">COUNT(P19:U19)</f>
        <v>0</v>
      </c>
      <c r="W19" s="2"/>
      <c r="X19" s="10">
        <f>+(J19*D19)+(O19*E19)+(V19*'1 5 20 payroll'!$AI$7)+W19</f>
        <v>0</v>
      </c>
      <c r="Y19" t="s">
        <v>120</v>
      </c>
    </row>
    <row r="20" spans="1:36" x14ac:dyDescent="0.25">
      <c r="A20" t="s">
        <v>288</v>
      </c>
      <c r="B20" t="s">
        <v>289</v>
      </c>
      <c r="C20">
        <v>8</v>
      </c>
      <c r="D20" s="2">
        <v>29</v>
      </c>
      <c r="E20" s="2">
        <v>25</v>
      </c>
      <c r="J20">
        <f t="shared" si="12"/>
        <v>0</v>
      </c>
      <c r="O20">
        <f t="shared" si="13"/>
        <v>0</v>
      </c>
      <c r="V20">
        <f t="shared" si="14"/>
        <v>0</v>
      </c>
      <c r="W20" s="2"/>
      <c r="X20" s="10">
        <f>+(J20*D20)+(O20*E20)+(V20*'1 5 20 payroll'!$AI$7)+W20</f>
        <v>0</v>
      </c>
      <c r="Y20" t="s">
        <v>120</v>
      </c>
      <c r="Z20" s="6"/>
      <c r="AA20" s="2"/>
      <c r="AC20" s="2"/>
    </row>
    <row r="21" spans="1:36" x14ac:dyDescent="0.25">
      <c r="A21" t="s">
        <v>166</v>
      </c>
      <c r="B21" t="s">
        <v>167</v>
      </c>
      <c r="C21">
        <v>6</v>
      </c>
      <c r="D21" s="2">
        <v>40</v>
      </c>
      <c r="E21" s="2">
        <v>29</v>
      </c>
      <c r="J21">
        <f t="shared" si="12"/>
        <v>0</v>
      </c>
      <c r="O21">
        <f t="shared" si="13"/>
        <v>0</v>
      </c>
      <c r="V21">
        <f t="shared" si="14"/>
        <v>0</v>
      </c>
      <c r="W21" s="2"/>
      <c r="X21" s="10">
        <f>+(J21*D21)+(O21*E21)+(V21*'1 5 20 payroll'!$AI$7)+W21</f>
        <v>0</v>
      </c>
      <c r="Y21" t="s">
        <v>120</v>
      </c>
      <c r="Z21" s="1"/>
      <c r="AA21" s="2"/>
      <c r="AB21" s="3"/>
      <c r="AC21" s="2"/>
      <c r="AJ21" s="7"/>
    </row>
    <row r="22" spans="1:36" x14ac:dyDescent="0.25">
      <c r="A22" t="s">
        <v>272</v>
      </c>
      <c r="B22" t="s">
        <v>283</v>
      </c>
      <c r="C22">
        <v>8</v>
      </c>
      <c r="D22" s="2">
        <v>29</v>
      </c>
      <c r="E22" s="2">
        <v>25</v>
      </c>
      <c r="J22">
        <f t="shared" si="12"/>
        <v>0</v>
      </c>
      <c r="O22">
        <f t="shared" si="13"/>
        <v>0</v>
      </c>
      <c r="V22">
        <f t="shared" si="14"/>
        <v>0</v>
      </c>
      <c r="W22" s="2"/>
      <c r="X22" s="10">
        <f>+(J22*D22)+(O22*E22)+(V22*'1 5 20 payroll'!$AI$7)+W22</f>
        <v>0</v>
      </c>
      <c r="Y22" t="s">
        <v>120</v>
      </c>
      <c r="AA22" s="6"/>
      <c r="AB22" s="3"/>
      <c r="AC22" s="2"/>
    </row>
    <row r="23" spans="1:36" x14ac:dyDescent="0.25">
      <c r="A23" t="s">
        <v>223</v>
      </c>
      <c r="B23" t="s">
        <v>222</v>
      </c>
      <c r="C23">
        <v>8</v>
      </c>
      <c r="D23" s="2">
        <v>29</v>
      </c>
      <c r="E23" s="2">
        <v>25</v>
      </c>
      <c r="J23">
        <f t="shared" si="12"/>
        <v>0</v>
      </c>
      <c r="O23">
        <f t="shared" si="13"/>
        <v>0</v>
      </c>
      <c r="V23">
        <f t="shared" si="14"/>
        <v>0</v>
      </c>
      <c r="W23" s="2"/>
      <c r="X23" s="10">
        <f>+(J23*D23)+(O23*E23)+(V23*'1 5 20 payroll'!$AI$7)+W23</f>
        <v>0</v>
      </c>
      <c r="Y23" t="s">
        <v>120</v>
      </c>
      <c r="Z23" s="1"/>
      <c r="AA23" s="2"/>
      <c r="AB23" s="1"/>
      <c r="AC23" s="2"/>
      <c r="AD23" s="1"/>
    </row>
    <row r="24" spans="1:36" x14ac:dyDescent="0.25">
      <c r="A24" t="s">
        <v>219</v>
      </c>
      <c r="B24" t="s">
        <v>267</v>
      </c>
      <c r="C24">
        <v>8</v>
      </c>
      <c r="D24" s="2">
        <v>29</v>
      </c>
      <c r="E24" s="2">
        <v>25</v>
      </c>
      <c r="J24">
        <f t="shared" si="12"/>
        <v>0</v>
      </c>
      <c r="O24">
        <f t="shared" si="13"/>
        <v>0</v>
      </c>
      <c r="V24">
        <f t="shared" si="14"/>
        <v>0</v>
      </c>
      <c r="W24" s="2"/>
      <c r="X24" s="10">
        <f>+(J24*D24)+(O24*E24)+(V24*'1 5 20 payroll'!$AI$7)+W24</f>
        <v>0</v>
      </c>
      <c r="Y24" t="s">
        <v>120</v>
      </c>
      <c r="Z24" s="1"/>
      <c r="AA24" s="2"/>
      <c r="AB24" s="3"/>
      <c r="AC24" s="2"/>
      <c r="AD24" s="1"/>
    </row>
    <row r="25" spans="1:36" x14ac:dyDescent="0.25">
      <c r="A25" t="s">
        <v>66</v>
      </c>
      <c r="B25" t="s">
        <v>67</v>
      </c>
      <c r="C25">
        <v>8</v>
      </c>
      <c r="D25" s="2">
        <f>+'1 5 20 payroll'!$AH$2</f>
        <v>29</v>
      </c>
      <c r="E25" s="2">
        <f>+'1 5 20 payroll'!$AI$2</f>
        <v>25</v>
      </c>
      <c r="J25">
        <f t="shared" ref="J25:J32" si="15">COUNT(F25:I25)</f>
        <v>0</v>
      </c>
      <c r="O25">
        <f t="shared" ref="O25:O32" si="16">COUNT(K25:N25)</f>
        <v>0</v>
      </c>
      <c r="V25">
        <f t="shared" ref="V25:V32" si="17">COUNT(P25:U25)</f>
        <v>0</v>
      </c>
      <c r="W25" s="2"/>
      <c r="X25" s="10">
        <f>+(J25*D25)+(O25*E25)+(V25*'1 5 20 payroll'!$AI$7)+W25</f>
        <v>0</v>
      </c>
      <c r="Y25" t="s">
        <v>120</v>
      </c>
      <c r="Z25" s="1"/>
      <c r="AA25" s="2"/>
      <c r="AC25" s="2"/>
    </row>
    <row r="26" spans="1:36" x14ac:dyDescent="0.25">
      <c r="A26" t="s">
        <v>139</v>
      </c>
      <c r="B26" t="s">
        <v>138</v>
      </c>
      <c r="C26">
        <v>8</v>
      </c>
      <c r="D26" s="2">
        <f>+'1 5 20 payroll'!$AH$2</f>
        <v>29</v>
      </c>
      <c r="E26" s="2">
        <f>+'1 5 20 payroll'!$AI$2</f>
        <v>25</v>
      </c>
      <c r="J26">
        <f t="shared" si="15"/>
        <v>0</v>
      </c>
      <c r="O26">
        <f t="shared" si="16"/>
        <v>0</v>
      </c>
      <c r="V26">
        <f t="shared" si="17"/>
        <v>0</v>
      </c>
      <c r="W26" s="2"/>
      <c r="X26" s="10">
        <f>+(J26*D26)+(O26*E26)+(V26*'1 5 20 payroll'!$AI$7)+W26</f>
        <v>0</v>
      </c>
      <c r="Y26" t="s">
        <v>120</v>
      </c>
      <c r="Z26" s="1"/>
      <c r="AA26" s="2"/>
      <c r="AB26" s="3"/>
      <c r="AC26" s="2"/>
    </row>
    <row r="27" spans="1:36" x14ac:dyDescent="0.25">
      <c r="A27" t="s">
        <v>214</v>
      </c>
      <c r="B27" t="s">
        <v>215</v>
      </c>
      <c r="C27">
        <v>8</v>
      </c>
      <c r="D27" s="2">
        <f>+'1 5 20 payroll'!$AH$2</f>
        <v>29</v>
      </c>
      <c r="E27" s="2">
        <f>+'1 5 20 payroll'!$AI$2</f>
        <v>25</v>
      </c>
      <c r="J27">
        <f t="shared" si="15"/>
        <v>0</v>
      </c>
      <c r="O27">
        <f t="shared" si="16"/>
        <v>0</v>
      </c>
      <c r="V27">
        <f t="shared" si="17"/>
        <v>0</v>
      </c>
      <c r="W27" s="2"/>
      <c r="X27" s="10">
        <f>+(J27*D27)+(O27*E27)+(V27*'1 5 20 payroll'!$AI$7)+W27</f>
        <v>0</v>
      </c>
      <c r="Y27" t="s">
        <v>120</v>
      </c>
      <c r="Z27" s="1"/>
      <c r="AA27" s="2"/>
      <c r="AB27" s="1"/>
      <c r="AC27" s="2"/>
    </row>
    <row r="28" spans="1:36" x14ac:dyDescent="0.25">
      <c r="A28" t="s">
        <v>93</v>
      </c>
      <c r="B28" t="s">
        <v>94</v>
      </c>
      <c r="C28">
        <v>8</v>
      </c>
      <c r="D28" s="2">
        <f>+'1 5 20 payroll'!$AH$2</f>
        <v>29</v>
      </c>
      <c r="E28" s="2">
        <f>+'1 5 20 payroll'!$AI$2</f>
        <v>25</v>
      </c>
      <c r="J28">
        <f t="shared" si="15"/>
        <v>0</v>
      </c>
      <c r="O28">
        <f t="shared" si="16"/>
        <v>0</v>
      </c>
      <c r="V28">
        <f t="shared" si="17"/>
        <v>0</v>
      </c>
      <c r="W28" s="2"/>
      <c r="X28" s="10">
        <f>+(J28*D28)+(O28*E28)+(V28*'1 5 20 payroll'!$AI$7)+W28</f>
        <v>0</v>
      </c>
      <c r="Y28" t="s">
        <v>120</v>
      </c>
      <c r="Z28" s="1"/>
      <c r="AA28" s="2"/>
    </row>
    <row r="29" spans="1:36" x14ac:dyDescent="0.25">
      <c r="A29" t="s">
        <v>20</v>
      </c>
      <c r="B29" t="s">
        <v>171</v>
      </c>
      <c r="C29">
        <v>8</v>
      </c>
      <c r="D29" s="2">
        <f>+'1 5 20 payroll'!$AH$2</f>
        <v>29</v>
      </c>
      <c r="E29" s="2">
        <f>+'1 5 20 payroll'!$AI$2</f>
        <v>25</v>
      </c>
      <c r="J29">
        <f t="shared" si="15"/>
        <v>0</v>
      </c>
      <c r="O29">
        <f t="shared" si="16"/>
        <v>0</v>
      </c>
      <c r="V29">
        <f t="shared" si="17"/>
        <v>0</v>
      </c>
      <c r="W29" s="2"/>
      <c r="X29" s="10">
        <f>+(J29*D29)+(O29*E29)+(V29*'1 5 20 payroll'!$AI$7)+W29</f>
        <v>0</v>
      </c>
      <c r="Y29" t="s">
        <v>120</v>
      </c>
    </row>
    <row r="30" spans="1:36" x14ac:dyDescent="0.25">
      <c r="A30" t="s">
        <v>40</v>
      </c>
      <c r="B30" t="s">
        <v>65</v>
      </c>
      <c r="C30">
        <v>8</v>
      </c>
      <c r="D30" s="2">
        <f>+'1 5 20 payroll'!$AH$2</f>
        <v>29</v>
      </c>
      <c r="E30" s="2">
        <f>+'1 5 20 payroll'!$AI$2</f>
        <v>25</v>
      </c>
      <c r="J30">
        <f t="shared" si="15"/>
        <v>0</v>
      </c>
      <c r="O30">
        <f t="shared" si="16"/>
        <v>0</v>
      </c>
      <c r="V30">
        <f t="shared" si="17"/>
        <v>0</v>
      </c>
      <c r="W30" s="2"/>
      <c r="X30" s="10">
        <f>+(J30*D30)+(O30*E30)+(V30*'1 5 20 payroll'!$AI$7)+W30</f>
        <v>0</v>
      </c>
      <c r="Y30" t="s">
        <v>120</v>
      </c>
      <c r="Z30" s="6"/>
      <c r="AA30" s="2"/>
      <c r="AB30" s="3"/>
      <c r="AC30" s="2"/>
    </row>
    <row r="31" spans="1:36" x14ac:dyDescent="0.25">
      <c r="A31" t="s">
        <v>64</v>
      </c>
      <c r="B31" t="s">
        <v>65</v>
      </c>
      <c r="C31">
        <v>8</v>
      </c>
      <c r="D31" s="2">
        <f>+'1 5 20 payroll'!$AH$2</f>
        <v>29</v>
      </c>
      <c r="E31" s="2">
        <f>+'1 5 20 payroll'!$AI$2</f>
        <v>25</v>
      </c>
      <c r="J31">
        <f t="shared" si="15"/>
        <v>0</v>
      </c>
      <c r="O31">
        <f t="shared" si="16"/>
        <v>0</v>
      </c>
      <c r="V31">
        <f t="shared" si="17"/>
        <v>0</v>
      </c>
      <c r="W31" s="2"/>
      <c r="X31" s="10">
        <f>+(J31*D31)+(O31*E31)+(V31*'1 5 20 payroll'!$AI$7)+W31</f>
        <v>0</v>
      </c>
      <c r="Y31" t="s">
        <v>120</v>
      </c>
      <c r="Z31" s="6"/>
      <c r="AA31" s="2"/>
      <c r="AB31" s="3"/>
      <c r="AC31" s="2"/>
    </row>
    <row r="32" spans="1:36" x14ac:dyDescent="0.25">
      <c r="A32" t="s">
        <v>42</v>
      </c>
      <c r="B32" t="s">
        <v>43</v>
      </c>
      <c r="C32">
        <v>6</v>
      </c>
      <c r="D32" s="2">
        <v>40</v>
      </c>
      <c r="E32" s="2">
        <v>29</v>
      </c>
      <c r="J32">
        <f t="shared" si="15"/>
        <v>0</v>
      </c>
      <c r="O32">
        <f t="shared" si="16"/>
        <v>0</v>
      </c>
      <c r="V32">
        <f t="shared" si="17"/>
        <v>0</v>
      </c>
      <c r="W32" s="2"/>
      <c r="X32" s="10">
        <f>+(J32*D32)+(O32*E32)+(V32*'1 5 20 payroll'!$AI$7)+W32</f>
        <v>0</v>
      </c>
      <c r="Y32" t="s">
        <v>120</v>
      </c>
      <c r="Z32" s="1"/>
      <c r="AA32" s="6"/>
      <c r="AB32" s="3"/>
      <c r="AC32" s="2"/>
      <c r="AD32" s="1"/>
    </row>
    <row r="33" spans="1:36" x14ac:dyDescent="0.25">
      <c r="A33" t="s">
        <v>237</v>
      </c>
      <c r="B33" t="s">
        <v>240</v>
      </c>
      <c r="C33">
        <v>8</v>
      </c>
      <c r="D33" s="2">
        <v>29</v>
      </c>
      <c r="E33" s="2">
        <v>25</v>
      </c>
      <c r="J33">
        <f>COUNT(F33:I33)</f>
        <v>0</v>
      </c>
      <c r="O33">
        <f>COUNT(K33:N33)</f>
        <v>0</v>
      </c>
      <c r="V33">
        <f>COUNT(P33:U33)</f>
        <v>0</v>
      </c>
      <c r="W33" s="2"/>
      <c r="X33" s="10">
        <f>+(J33*D33)+(O33*E33)+(V33*'1 5 20 payroll'!$AI$7)+W33</f>
        <v>0</v>
      </c>
      <c r="Y33" t="s">
        <v>120</v>
      </c>
      <c r="Z33" s="1"/>
      <c r="AA33" s="2"/>
      <c r="AC33" s="2"/>
      <c r="AD33" s="2"/>
    </row>
    <row r="34" spans="1:36" x14ac:dyDescent="0.25">
      <c r="A34" t="s">
        <v>319</v>
      </c>
      <c r="B34" t="s">
        <v>306</v>
      </c>
      <c r="C34">
        <v>8</v>
      </c>
      <c r="D34" s="2">
        <f>+'1 5 20 payroll'!$AH$2</f>
        <v>29</v>
      </c>
      <c r="E34" s="2">
        <f>+'1 5 20 payroll'!$AI$2</f>
        <v>25</v>
      </c>
      <c r="J34">
        <f>COUNT(F34:I34)</f>
        <v>0</v>
      </c>
      <c r="O34">
        <f>COUNT(K34:N34)</f>
        <v>0</v>
      </c>
      <c r="V34">
        <f>COUNT(P34:U34)</f>
        <v>0</v>
      </c>
      <c r="W34" s="2"/>
      <c r="X34" s="10">
        <f>+(J34*D34)+(O34*E34)+(V34*'1 5 20 payroll'!$AI$7)+W34</f>
        <v>0</v>
      </c>
      <c r="Y34" t="s">
        <v>320</v>
      </c>
      <c r="Z34" s="1"/>
    </row>
    <row r="35" spans="1:36" x14ac:dyDescent="0.25">
      <c r="A35" t="s">
        <v>315</v>
      </c>
      <c r="B35" t="s">
        <v>316</v>
      </c>
      <c r="C35">
        <v>6</v>
      </c>
      <c r="D35" s="2">
        <v>40</v>
      </c>
      <c r="E35" s="2">
        <v>29</v>
      </c>
      <c r="J35">
        <f t="shared" ref="J35:J53" si="18">COUNT(F35:I35)</f>
        <v>0</v>
      </c>
      <c r="O35">
        <f t="shared" ref="O35:O53" si="19">COUNT(K35:N35)</f>
        <v>0</v>
      </c>
      <c r="V35">
        <f t="shared" ref="V35:V53" si="20">COUNT(P35:U35)</f>
        <v>0</v>
      </c>
      <c r="W35" s="2"/>
      <c r="X35" s="10">
        <f>+(J35*D35)+(O35*E35)+(V35*'1 5 20 payroll'!$AI$7)+W35</f>
        <v>0</v>
      </c>
      <c r="Y35" t="s">
        <v>120</v>
      </c>
      <c r="Z35" s="1"/>
      <c r="AA35" s="2"/>
      <c r="AC35" s="2"/>
    </row>
    <row r="36" spans="1:36" x14ac:dyDescent="0.25">
      <c r="A36" t="s">
        <v>259</v>
      </c>
      <c r="B36" t="s">
        <v>260</v>
      </c>
      <c r="C36">
        <v>8</v>
      </c>
      <c r="D36" s="2">
        <v>29</v>
      </c>
      <c r="E36" s="2">
        <v>25</v>
      </c>
      <c r="J36">
        <f t="shared" si="18"/>
        <v>0</v>
      </c>
      <c r="O36">
        <f t="shared" si="19"/>
        <v>0</v>
      </c>
      <c r="V36">
        <f t="shared" si="20"/>
        <v>0</v>
      </c>
      <c r="W36" s="2"/>
      <c r="X36" s="10">
        <f>+(J36*D36)+(O36*E36)+(V36*'1 5 20 payroll'!$AI$7)+W36</f>
        <v>0</v>
      </c>
      <c r="Y36" t="s">
        <v>120</v>
      </c>
      <c r="Z36" s="1"/>
      <c r="AA36" s="6"/>
      <c r="AC36" s="2"/>
    </row>
    <row r="37" spans="1:36" x14ac:dyDescent="0.25">
      <c r="A37" t="s">
        <v>127</v>
      </c>
      <c r="B37" t="s">
        <v>311</v>
      </c>
      <c r="C37">
        <v>8</v>
      </c>
      <c r="D37" s="2">
        <v>29</v>
      </c>
      <c r="E37" s="2">
        <v>25</v>
      </c>
      <c r="J37">
        <f t="shared" si="18"/>
        <v>0</v>
      </c>
      <c r="O37">
        <f t="shared" si="19"/>
        <v>0</v>
      </c>
      <c r="V37">
        <f t="shared" si="20"/>
        <v>0</v>
      </c>
      <c r="W37" s="2"/>
      <c r="X37" s="10">
        <f>+(J37*D37)+(O37*E37)+(V37*'1 5 20 payroll'!$AI$7)+W37</f>
        <v>0</v>
      </c>
      <c r="Y37" s="9" t="s">
        <v>177</v>
      </c>
      <c r="Z37" s="1"/>
      <c r="AA37" s="2"/>
      <c r="AC37" s="2"/>
    </row>
    <row r="38" spans="1:36" x14ac:dyDescent="0.25">
      <c r="A38" t="s">
        <v>242</v>
      </c>
      <c r="B38" t="s">
        <v>243</v>
      </c>
      <c r="C38">
        <v>6</v>
      </c>
      <c r="D38" s="2">
        <v>40</v>
      </c>
      <c r="E38" s="2">
        <v>29</v>
      </c>
      <c r="J38">
        <f t="shared" si="18"/>
        <v>0</v>
      </c>
      <c r="O38">
        <f t="shared" si="19"/>
        <v>0</v>
      </c>
      <c r="V38">
        <f t="shared" si="20"/>
        <v>0</v>
      </c>
      <c r="W38" s="2"/>
      <c r="X38" s="10">
        <f>+(J38*D38)+(O38*E38)+(V38*'1 5 20 payroll'!$AI$7)+W38</f>
        <v>0</v>
      </c>
      <c r="Y38" t="s">
        <v>120</v>
      </c>
      <c r="Z38" s="6"/>
      <c r="AA38" s="2"/>
    </row>
    <row r="39" spans="1:36" x14ac:dyDescent="0.25">
      <c r="A39" t="s">
        <v>225</v>
      </c>
      <c r="B39" t="s">
        <v>195</v>
      </c>
      <c r="C39">
        <v>8</v>
      </c>
      <c r="D39" s="2">
        <v>29</v>
      </c>
      <c r="E39" s="2">
        <v>25</v>
      </c>
      <c r="J39">
        <f t="shared" si="18"/>
        <v>0</v>
      </c>
      <c r="O39">
        <f t="shared" si="19"/>
        <v>0</v>
      </c>
      <c r="V39">
        <f t="shared" si="20"/>
        <v>0</v>
      </c>
      <c r="W39" s="2"/>
      <c r="X39" s="10">
        <f>+(J39*D39)+(O39*E39)+(V39*'1 5 20 payroll'!$AI$7)+W39</f>
        <v>0</v>
      </c>
      <c r="Y39" t="s">
        <v>120</v>
      </c>
      <c r="Z39" s="1"/>
      <c r="AA39" s="6"/>
      <c r="AC39" s="2"/>
    </row>
    <row r="40" spans="1:36" x14ac:dyDescent="0.25">
      <c r="A40" t="s">
        <v>36</v>
      </c>
      <c r="B40" t="s">
        <v>124</v>
      </c>
      <c r="C40">
        <v>6</v>
      </c>
      <c r="D40" s="2">
        <f>+'1 5 20 payroll'!$AH$4</f>
        <v>40</v>
      </c>
      <c r="E40" s="2">
        <f>+'1 5 20 payroll'!$AI$4</f>
        <v>29</v>
      </c>
      <c r="J40">
        <f t="shared" si="18"/>
        <v>0</v>
      </c>
      <c r="O40">
        <f t="shared" si="19"/>
        <v>0</v>
      </c>
      <c r="V40">
        <f t="shared" si="20"/>
        <v>0</v>
      </c>
      <c r="W40" s="2"/>
      <c r="X40" s="10">
        <f>+(J40*D40)+(O40*E40)+(V40*'1 5 20 payroll'!$AI$7)+W40</f>
        <v>0</v>
      </c>
      <c r="Y40" t="s">
        <v>120</v>
      </c>
      <c r="Z40" s="1"/>
      <c r="AA40" s="6"/>
      <c r="AB40" s="3"/>
      <c r="AC40" s="2"/>
      <c r="AJ40" s="7"/>
    </row>
    <row r="41" spans="1:36" x14ac:dyDescent="0.25">
      <c r="A41" t="s">
        <v>301</v>
      </c>
      <c r="B41" t="s">
        <v>197</v>
      </c>
      <c r="C41">
        <v>8</v>
      </c>
      <c r="D41" s="2">
        <v>29</v>
      </c>
      <c r="E41" s="2">
        <v>25</v>
      </c>
      <c r="J41">
        <f t="shared" si="18"/>
        <v>0</v>
      </c>
      <c r="O41">
        <f t="shared" si="19"/>
        <v>0</v>
      </c>
      <c r="V41">
        <f t="shared" si="20"/>
        <v>0</v>
      </c>
      <c r="W41" s="2"/>
      <c r="X41" s="10">
        <f>+(J41*D41)+(O41*E41)+(V41*'1 5 20 payroll'!$AI$7)+W41</f>
        <v>0</v>
      </c>
      <c r="Y41" t="s">
        <v>120</v>
      </c>
      <c r="Z41" s="1"/>
      <c r="AA41" s="1"/>
    </row>
    <row r="42" spans="1:36" x14ac:dyDescent="0.25">
      <c r="A42" t="s">
        <v>209</v>
      </c>
      <c r="B42" t="s">
        <v>197</v>
      </c>
      <c r="C42">
        <v>8</v>
      </c>
      <c r="D42" s="2">
        <v>29</v>
      </c>
      <c r="E42" s="2">
        <v>25</v>
      </c>
      <c r="J42">
        <f t="shared" si="18"/>
        <v>0</v>
      </c>
      <c r="O42">
        <f t="shared" si="19"/>
        <v>0</v>
      </c>
      <c r="V42">
        <f t="shared" si="20"/>
        <v>0</v>
      </c>
      <c r="W42" s="2"/>
      <c r="X42" s="10">
        <f>+(J42*D42)+(O42*E42)+(V42*'1 5 20 payroll'!$AI$7)+W42</f>
        <v>0</v>
      </c>
      <c r="Y42" t="s">
        <v>120</v>
      </c>
      <c r="Z42" s="6"/>
      <c r="AA42" s="1"/>
    </row>
    <row r="43" spans="1:36" x14ac:dyDescent="0.25">
      <c r="A43" t="s">
        <v>196</v>
      </c>
      <c r="B43" t="s">
        <v>197</v>
      </c>
      <c r="C43">
        <v>8</v>
      </c>
      <c r="D43" s="2">
        <f>+'1 5 20 payroll'!$AH$2</f>
        <v>29</v>
      </c>
      <c r="E43" s="2">
        <f>+'1 5 20 payroll'!$AI$2</f>
        <v>25</v>
      </c>
      <c r="J43">
        <f t="shared" si="18"/>
        <v>0</v>
      </c>
      <c r="O43">
        <f t="shared" si="19"/>
        <v>0</v>
      </c>
      <c r="V43">
        <f t="shared" si="20"/>
        <v>0</v>
      </c>
      <c r="W43" s="2"/>
      <c r="X43" s="10">
        <f>+(J43*D43)+(O43*E43)+(V43*'1 5 20 payroll'!$AI$7)+W43</f>
        <v>0</v>
      </c>
      <c r="Y43" t="s">
        <v>120</v>
      </c>
      <c r="Z43" s="1"/>
      <c r="AA43" s="1"/>
    </row>
    <row r="44" spans="1:36" x14ac:dyDescent="0.25">
      <c r="A44" t="s">
        <v>232</v>
      </c>
      <c r="B44" t="s">
        <v>197</v>
      </c>
      <c r="C44">
        <v>8</v>
      </c>
      <c r="D44" s="2">
        <v>29</v>
      </c>
      <c r="E44" s="2">
        <v>25</v>
      </c>
      <c r="J44">
        <f t="shared" si="18"/>
        <v>0</v>
      </c>
      <c r="O44">
        <f t="shared" si="19"/>
        <v>0</v>
      </c>
      <c r="V44">
        <f t="shared" si="20"/>
        <v>0</v>
      </c>
      <c r="W44" s="2"/>
      <c r="X44" s="10">
        <f>+(J44*D44)+(O44*E44)+(V44*'1 5 20 payroll'!$AI$7)+W44</f>
        <v>0</v>
      </c>
      <c r="Y44" t="s">
        <v>120</v>
      </c>
      <c r="Z44" s="1"/>
    </row>
    <row r="45" spans="1:36" x14ac:dyDescent="0.25">
      <c r="A45" t="s">
        <v>293</v>
      </c>
      <c r="B45" t="s">
        <v>249</v>
      </c>
      <c r="C45">
        <v>8</v>
      </c>
      <c r="D45" s="2">
        <v>29</v>
      </c>
      <c r="E45" s="2">
        <v>25</v>
      </c>
      <c r="J45">
        <f t="shared" si="18"/>
        <v>0</v>
      </c>
      <c r="O45">
        <f t="shared" si="19"/>
        <v>0</v>
      </c>
      <c r="V45">
        <f t="shared" si="20"/>
        <v>0</v>
      </c>
      <c r="W45" s="2"/>
      <c r="X45" s="10">
        <f>+(J45*D45)+(O45*E45)+(V45*'1 5 20 payroll'!$AI$7)+W45</f>
        <v>0</v>
      </c>
      <c r="Y45" t="s">
        <v>120</v>
      </c>
      <c r="Z45" s="1"/>
      <c r="AA45" s="1"/>
      <c r="AB45" s="3"/>
      <c r="AC45" s="2"/>
    </row>
    <row r="46" spans="1:36" x14ac:dyDescent="0.25">
      <c r="A46" t="s">
        <v>132</v>
      </c>
      <c r="B46" t="s">
        <v>133</v>
      </c>
      <c r="C46">
        <v>6</v>
      </c>
      <c r="D46" s="2">
        <f>+'1 5 20 payroll'!$AH$4</f>
        <v>40</v>
      </c>
      <c r="E46" s="2">
        <f>+'1 5 20 payroll'!$AI$4</f>
        <v>29</v>
      </c>
      <c r="J46">
        <f t="shared" si="18"/>
        <v>0</v>
      </c>
      <c r="O46">
        <f t="shared" si="19"/>
        <v>0</v>
      </c>
      <c r="V46">
        <f t="shared" si="20"/>
        <v>0</v>
      </c>
      <c r="W46" s="2"/>
      <c r="X46" s="10">
        <f>+(J46*D46)+(O46*E46)+(V46*'1 5 20 payroll'!$AI$7)+W46</f>
        <v>0</v>
      </c>
      <c r="Y46" t="s">
        <v>120</v>
      </c>
      <c r="AA46" s="1"/>
      <c r="AB46" s="6"/>
      <c r="AC46" s="2"/>
    </row>
    <row r="47" spans="1:36" x14ac:dyDescent="0.25">
      <c r="A47" t="s">
        <v>129</v>
      </c>
      <c r="B47" t="s">
        <v>130</v>
      </c>
      <c r="C47">
        <v>8</v>
      </c>
      <c r="D47" s="2">
        <f>+'1 5 20 payroll'!$AH$2</f>
        <v>29</v>
      </c>
      <c r="E47" s="2">
        <f>+'1 5 20 payroll'!$AI$2</f>
        <v>25</v>
      </c>
      <c r="J47">
        <f t="shared" si="18"/>
        <v>0</v>
      </c>
      <c r="O47">
        <f t="shared" si="19"/>
        <v>0</v>
      </c>
      <c r="V47">
        <f t="shared" si="20"/>
        <v>0</v>
      </c>
      <c r="W47" s="2"/>
      <c r="X47" s="10">
        <f>+(J47*D47)+(O47*E47)+(V47*'1 5 20 payroll'!$AI$7)+W47</f>
        <v>0</v>
      </c>
      <c r="Y47" t="s">
        <v>120</v>
      </c>
      <c r="Z47" s="1"/>
      <c r="AA47" s="1"/>
      <c r="AB47" s="1"/>
      <c r="AC47" s="2"/>
    </row>
    <row r="48" spans="1:36" x14ac:dyDescent="0.25">
      <c r="A48" t="s">
        <v>172</v>
      </c>
      <c r="B48" t="s">
        <v>224</v>
      </c>
      <c r="C48">
        <v>8</v>
      </c>
      <c r="D48" s="2">
        <f>+'1 5 20 payroll'!$AH$2</f>
        <v>29</v>
      </c>
      <c r="E48" s="2">
        <f>+'1 5 20 payroll'!$AI$2</f>
        <v>25</v>
      </c>
      <c r="J48">
        <f t="shared" si="18"/>
        <v>0</v>
      </c>
      <c r="O48">
        <f t="shared" si="19"/>
        <v>0</v>
      </c>
      <c r="V48">
        <f t="shared" si="20"/>
        <v>0</v>
      </c>
      <c r="W48" s="2"/>
      <c r="X48" s="10">
        <f>+(J48*D48)+(O48*E48)+(V48*'1 5 20 payroll'!$AI$7)+W48</f>
        <v>0</v>
      </c>
      <c r="Y48" t="s">
        <v>120</v>
      </c>
      <c r="Z48" s="1"/>
      <c r="AA48" s="1"/>
      <c r="AB48" s="3"/>
      <c r="AC48" s="2"/>
      <c r="AD48" s="4"/>
    </row>
    <row r="49" spans="1:33" x14ac:dyDescent="0.25">
      <c r="A49" t="s">
        <v>317</v>
      </c>
      <c r="B49" t="s">
        <v>318</v>
      </c>
      <c r="C49">
        <v>8</v>
      </c>
      <c r="D49" s="2">
        <v>29</v>
      </c>
      <c r="E49" s="2">
        <v>25</v>
      </c>
      <c r="J49">
        <f t="shared" si="18"/>
        <v>0</v>
      </c>
      <c r="O49">
        <f t="shared" si="19"/>
        <v>0</v>
      </c>
      <c r="V49">
        <f t="shared" si="20"/>
        <v>0</v>
      </c>
      <c r="W49" s="2"/>
      <c r="X49" s="10">
        <f>+(J49*D49)+(O49*E49)+(V49*'1 5 20 payroll'!$AI$7)+W49</f>
        <v>0</v>
      </c>
      <c r="Y49" t="s">
        <v>120</v>
      </c>
      <c r="Z49" s="1"/>
      <c r="AA49" s="2"/>
      <c r="AB49" s="1"/>
      <c r="AC49" s="2"/>
    </row>
    <row r="50" spans="1:33" x14ac:dyDescent="0.25">
      <c r="A50" t="s">
        <v>263</v>
      </c>
      <c r="B50" t="s">
        <v>163</v>
      </c>
      <c r="C50">
        <v>8</v>
      </c>
      <c r="D50" s="2">
        <v>29</v>
      </c>
      <c r="E50" s="2">
        <v>25</v>
      </c>
      <c r="J50">
        <f t="shared" si="18"/>
        <v>0</v>
      </c>
      <c r="O50">
        <f t="shared" si="19"/>
        <v>0</v>
      </c>
      <c r="V50">
        <f t="shared" si="20"/>
        <v>0</v>
      </c>
      <c r="W50" s="2"/>
      <c r="X50" s="10">
        <f>+(J50*D50)+(O50*E50)+(V50*'1 5 20 payroll'!$AI$7)+W50</f>
        <v>0</v>
      </c>
      <c r="Y50" t="s">
        <v>120</v>
      </c>
      <c r="Z50" s="1"/>
      <c r="AA50" s="6"/>
      <c r="AB50" s="1"/>
      <c r="AC50" s="2"/>
      <c r="AD50" s="1"/>
    </row>
    <row r="51" spans="1:33" x14ac:dyDescent="0.25">
      <c r="A51" t="s">
        <v>162</v>
      </c>
      <c r="B51" t="s">
        <v>163</v>
      </c>
      <c r="C51">
        <v>8</v>
      </c>
      <c r="D51" s="2">
        <v>29</v>
      </c>
      <c r="E51" s="2">
        <v>25</v>
      </c>
      <c r="J51">
        <f t="shared" si="18"/>
        <v>0</v>
      </c>
      <c r="O51">
        <f t="shared" si="19"/>
        <v>0</v>
      </c>
      <c r="V51">
        <f t="shared" si="20"/>
        <v>0</v>
      </c>
      <c r="W51" s="2"/>
      <c r="X51" s="10">
        <f>+(J51*D51)+(O51*E51)+(V51*'1 5 20 payroll'!$AI$7)+W51</f>
        <v>0</v>
      </c>
      <c r="Y51" t="s">
        <v>120</v>
      </c>
      <c r="Z51" s="1"/>
      <c r="AA51" s="6"/>
      <c r="AB51" s="3"/>
      <c r="AC51" s="2"/>
      <c r="AD51" s="1"/>
    </row>
    <row r="52" spans="1:33" x14ac:dyDescent="0.25">
      <c r="A52" t="s">
        <v>97</v>
      </c>
      <c r="B52" t="s">
        <v>134</v>
      </c>
      <c r="C52">
        <v>8</v>
      </c>
      <c r="D52" s="2">
        <f>+'1 5 20 payroll'!$AH$2</f>
        <v>29</v>
      </c>
      <c r="E52" s="2">
        <f>+'1 5 20 payroll'!$AI$2</f>
        <v>25</v>
      </c>
      <c r="J52">
        <f t="shared" si="18"/>
        <v>0</v>
      </c>
      <c r="O52">
        <f t="shared" si="19"/>
        <v>0</v>
      </c>
      <c r="V52">
        <f t="shared" si="20"/>
        <v>0</v>
      </c>
      <c r="W52" s="2"/>
      <c r="X52" s="10">
        <f>+(J52*D52)+(O52*E52)+(V52*'1 5 20 payroll'!$AI$7)+W52</f>
        <v>0</v>
      </c>
      <c r="Y52" t="s">
        <v>120</v>
      </c>
      <c r="Z52" s="1"/>
      <c r="AA52" s="2"/>
      <c r="AC52" s="2"/>
    </row>
    <row r="53" spans="1:33" x14ac:dyDescent="0.25">
      <c r="A53" t="s">
        <v>28</v>
      </c>
      <c r="B53" t="s">
        <v>29</v>
      </c>
      <c r="C53">
        <v>5</v>
      </c>
      <c r="D53" s="2">
        <f>+'1 5 20 payroll'!$AH$5</f>
        <v>47</v>
      </c>
      <c r="E53" s="2">
        <f>+'1 5 20 payroll'!$AI$5</f>
        <v>32</v>
      </c>
      <c r="J53">
        <f t="shared" si="18"/>
        <v>0</v>
      </c>
      <c r="O53">
        <f t="shared" si="19"/>
        <v>0</v>
      </c>
      <c r="V53">
        <f t="shared" si="20"/>
        <v>0</v>
      </c>
      <c r="W53" s="2"/>
      <c r="X53" s="10">
        <f>+(J53*D53)+(O53*E53)+(V53*'1 5 20 payroll'!$AI$7)+W53</f>
        <v>0</v>
      </c>
      <c r="Y53" t="s">
        <v>120</v>
      </c>
      <c r="Z53" s="1"/>
      <c r="AA53" s="2"/>
      <c r="AC53" s="2"/>
    </row>
    <row r="54" spans="1:33" x14ac:dyDescent="0.25">
      <c r="A54" t="s">
        <v>293</v>
      </c>
      <c r="B54" t="s">
        <v>323</v>
      </c>
      <c r="C54">
        <v>8</v>
      </c>
      <c r="D54" s="2">
        <v>29</v>
      </c>
      <c r="E54" s="2">
        <v>25</v>
      </c>
      <c r="I54" s="4"/>
      <c r="J54">
        <f t="shared" ref="J54:J65" si="21">COUNT(F54:I54)</f>
        <v>0</v>
      </c>
      <c r="O54">
        <f t="shared" ref="O54:O65" si="22">COUNT(K54:N54)</f>
        <v>0</v>
      </c>
      <c r="V54">
        <f t="shared" ref="V54:V65" si="23">COUNT(P54:U54)</f>
        <v>0</v>
      </c>
      <c r="W54" s="2"/>
      <c r="X54" s="10">
        <f>+(J54*D54)+(O54*E54)+(V54*'1 5 20 payroll'!$AI$7)+W54</f>
        <v>0</v>
      </c>
      <c r="Y54" t="s">
        <v>120</v>
      </c>
      <c r="Z54" s="1">
        <v>42811</v>
      </c>
      <c r="AA54" s="6" t="s">
        <v>371</v>
      </c>
      <c r="AC54" s="2">
        <f>+X54</f>
        <v>0</v>
      </c>
      <c r="AG54" s="2"/>
    </row>
    <row r="55" spans="1:33" x14ac:dyDescent="0.25">
      <c r="A55" t="s">
        <v>324</v>
      </c>
      <c r="B55" t="s">
        <v>325</v>
      </c>
      <c r="C55">
        <v>7</v>
      </c>
      <c r="D55" s="2">
        <v>34</v>
      </c>
      <c r="E55" s="2">
        <v>27</v>
      </c>
      <c r="J55">
        <f t="shared" si="21"/>
        <v>0</v>
      </c>
      <c r="O55">
        <f t="shared" si="22"/>
        <v>0</v>
      </c>
      <c r="V55">
        <f t="shared" si="23"/>
        <v>0</v>
      </c>
      <c r="W55" s="2"/>
      <c r="X55" s="10">
        <f>+(J55*D55)+(O55*E55)+(V55*'1 5 20 payroll'!$AI$7)+W55</f>
        <v>0</v>
      </c>
      <c r="Y55" s="11" t="s">
        <v>120</v>
      </c>
      <c r="Z55" s="6"/>
      <c r="AA55" s="2" t="s">
        <v>372</v>
      </c>
      <c r="AC55" s="2">
        <v>0</v>
      </c>
    </row>
    <row r="56" spans="1:33" x14ac:dyDescent="0.25">
      <c r="A56" t="s">
        <v>324</v>
      </c>
      <c r="B56" t="s">
        <v>326</v>
      </c>
      <c r="C56">
        <v>8</v>
      </c>
      <c r="D56" s="2">
        <v>29</v>
      </c>
      <c r="E56" s="2">
        <v>25</v>
      </c>
      <c r="I56" s="4"/>
      <c r="J56">
        <f t="shared" si="21"/>
        <v>0</v>
      </c>
      <c r="O56">
        <f t="shared" si="22"/>
        <v>0</v>
      </c>
      <c r="V56">
        <f t="shared" si="23"/>
        <v>0</v>
      </c>
      <c r="W56" s="2"/>
      <c r="X56" s="10">
        <f>+(J56*D56)+(O56*E56)+(V56*'1 5 20 payroll'!$AI$7)+W56</f>
        <v>0</v>
      </c>
      <c r="Y56" t="s">
        <v>120</v>
      </c>
      <c r="Z56" s="1"/>
      <c r="AA56" s="2"/>
      <c r="AC56" s="2"/>
    </row>
    <row r="57" spans="1:33" x14ac:dyDescent="0.25">
      <c r="A57" t="s">
        <v>203</v>
      </c>
      <c r="B57" t="s">
        <v>265</v>
      </c>
      <c r="C57">
        <v>7</v>
      </c>
      <c r="D57" s="2">
        <v>34</v>
      </c>
      <c r="E57" s="2">
        <v>27</v>
      </c>
      <c r="J57">
        <f t="shared" si="21"/>
        <v>0</v>
      </c>
      <c r="O57">
        <f t="shared" si="22"/>
        <v>0</v>
      </c>
      <c r="V57">
        <f t="shared" si="23"/>
        <v>0</v>
      </c>
      <c r="W57" s="2"/>
      <c r="X57" s="10">
        <f>+(J57*D57)+(O57*E57)+(V57*'1 5 20 payroll'!$AI$7)+W57</f>
        <v>0</v>
      </c>
      <c r="Y57" s="9" t="s">
        <v>336</v>
      </c>
      <c r="Z57" s="1"/>
      <c r="AA57" s="2" t="s">
        <v>371</v>
      </c>
      <c r="AC57" s="2">
        <f>+X57</f>
        <v>0</v>
      </c>
    </row>
    <row r="58" spans="1:33" x14ac:dyDescent="0.25">
      <c r="A58" t="s">
        <v>345</v>
      </c>
      <c r="B58" t="s">
        <v>39</v>
      </c>
      <c r="C58">
        <v>8</v>
      </c>
      <c r="D58" s="2">
        <v>29</v>
      </c>
      <c r="E58" s="2">
        <v>25</v>
      </c>
      <c r="J58">
        <f t="shared" si="21"/>
        <v>0</v>
      </c>
      <c r="O58">
        <f t="shared" si="22"/>
        <v>0</v>
      </c>
      <c r="V58">
        <f t="shared" si="23"/>
        <v>0</v>
      </c>
      <c r="W58" s="2"/>
      <c r="X58" s="10">
        <f>+(J58*D58)+(O58*E58)+(V58*'1 5 20 payroll'!$AI$7)+W58</f>
        <v>0</v>
      </c>
      <c r="Y58" s="9" t="s">
        <v>336</v>
      </c>
      <c r="AA58" s="1"/>
      <c r="AB58" s="6"/>
      <c r="AC58" s="2">
        <f>+X58</f>
        <v>0</v>
      </c>
    </row>
    <row r="59" spans="1:33" x14ac:dyDescent="0.25">
      <c r="A59" t="s">
        <v>91</v>
      </c>
      <c r="B59" t="s">
        <v>144</v>
      </c>
      <c r="C59">
        <v>8</v>
      </c>
      <c r="D59" s="2">
        <v>29</v>
      </c>
      <c r="E59" s="2">
        <v>25</v>
      </c>
      <c r="J59">
        <f t="shared" si="21"/>
        <v>0</v>
      </c>
      <c r="O59">
        <f t="shared" si="22"/>
        <v>0</v>
      </c>
      <c r="V59">
        <f t="shared" si="23"/>
        <v>0</v>
      </c>
      <c r="W59" s="2"/>
      <c r="X59" s="10">
        <f>+(J59*D59)+(O59*E59)+(V59*'1 5 20 payroll'!$AI$7)+W59</f>
        <v>0</v>
      </c>
      <c r="Y59" s="9" t="s">
        <v>336</v>
      </c>
      <c r="Z59" s="1"/>
      <c r="AA59" s="1"/>
      <c r="AB59" s="2"/>
      <c r="AC59" s="2">
        <f>+X59</f>
        <v>0</v>
      </c>
      <c r="AD59" s="4"/>
    </row>
    <row r="60" spans="1:33" x14ac:dyDescent="0.25">
      <c r="A60" t="s">
        <v>262</v>
      </c>
      <c r="B60" t="s">
        <v>50</v>
      </c>
      <c r="C60">
        <v>8</v>
      </c>
      <c r="D60" s="2">
        <v>29</v>
      </c>
      <c r="E60" s="2">
        <v>25</v>
      </c>
      <c r="J60">
        <f t="shared" si="21"/>
        <v>0</v>
      </c>
      <c r="O60">
        <f t="shared" si="22"/>
        <v>0</v>
      </c>
      <c r="V60">
        <f t="shared" si="23"/>
        <v>0</v>
      </c>
      <c r="W60" s="2"/>
      <c r="X60" s="10">
        <f>+(J60*D60)+(O60*E60)+(V60*'1 5 20 payroll'!$AI$7)+W60</f>
        <v>0</v>
      </c>
      <c r="Y60" t="s">
        <v>120</v>
      </c>
      <c r="Z60" s="1"/>
      <c r="AA60" s="2"/>
      <c r="AB60" s="1"/>
      <c r="AC60" s="2"/>
      <c r="AD60" s="1"/>
    </row>
    <row r="61" spans="1:33" x14ac:dyDescent="0.25">
      <c r="A61" t="s">
        <v>321</v>
      </c>
      <c r="B61" t="s">
        <v>331</v>
      </c>
      <c r="C61">
        <v>8</v>
      </c>
      <c r="D61" s="2">
        <v>29</v>
      </c>
      <c r="E61" s="2">
        <v>25</v>
      </c>
      <c r="J61">
        <f t="shared" si="21"/>
        <v>0</v>
      </c>
      <c r="O61">
        <f t="shared" si="22"/>
        <v>0</v>
      </c>
      <c r="V61">
        <f t="shared" si="23"/>
        <v>0</v>
      </c>
      <c r="W61" s="2"/>
      <c r="X61" s="10">
        <f>+(J61*D61)+(O61*E61)+(V61*'1 5 20 payroll'!$AI$7)+W61</f>
        <v>0</v>
      </c>
      <c r="Y61" s="9" t="s">
        <v>336</v>
      </c>
      <c r="Z61" s="1"/>
      <c r="AA61" s="2"/>
      <c r="AB61" s="1"/>
      <c r="AC61" s="2">
        <f>+X61</f>
        <v>0</v>
      </c>
    </row>
    <row r="62" spans="1:33" x14ac:dyDescent="0.25">
      <c r="A62" t="s">
        <v>53</v>
      </c>
      <c r="B62" t="s">
        <v>76</v>
      </c>
      <c r="C62">
        <v>8</v>
      </c>
      <c r="D62" s="2">
        <v>29</v>
      </c>
      <c r="E62" s="2">
        <v>25</v>
      </c>
      <c r="J62">
        <f t="shared" si="21"/>
        <v>0</v>
      </c>
      <c r="O62">
        <f t="shared" si="22"/>
        <v>0</v>
      </c>
      <c r="V62">
        <f t="shared" si="23"/>
        <v>0</v>
      </c>
      <c r="W62" s="2"/>
      <c r="X62" s="10">
        <f>+(J62*D62)+(O62*E62)+(V62*'1 5 20 payroll'!$AI$7)+W62</f>
        <v>0</v>
      </c>
      <c r="Y62" s="9" t="s">
        <v>336</v>
      </c>
      <c r="Z62" s="6"/>
      <c r="AA62" s="6"/>
      <c r="AB62" s="3"/>
      <c r="AC62" s="2">
        <f>+X62</f>
        <v>0</v>
      </c>
    </row>
    <row r="63" spans="1:33" x14ac:dyDescent="0.25">
      <c r="A63" t="s">
        <v>346</v>
      </c>
      <c r="B63" t="s">
        <v>348</v>
      </c>
      <c r="C63">
        <v>8</v>
      </c>
      <c r="D63" s="2">
        <v>29</v>
      </c>
      <c r="E63" s="2">
        <v>25</v>
      </c>
      <c r="J63">
        <f t="shared" si="21"/>
        <v>0</v>
      </c>
      <c r="O63">
        <f t="shared" si="22"/>
        <v>0</v>
      </c>
      <c r="V63">
        <f t="shared" si="23"/>
        <v>0</v>
      </c>
      <c r="W63" s="2"/>
      <c r="X63" s="10">
        <f>+(J63*D63)+(O63*E63)+(V63*'1 5 20 payroll'!$AI$7)+W63</f>
        <v>0</v>
      </c>
      <c r="Y63" s="9" t="s">
        <v>336</v>
      </c>
      <c r="Z63" s="6"/>
      <c r="AA63" s="6"/>
      <c r="AB63" s="3"/>
      <c r="AC63" s="2">
        <v>0</v>
      </c>
      <c r="AD63" s="1"/>
    </row>
    <row r="64" spans="1:33" x14ac:dyDescent="0.25">
      <c r="A64" t="s">
        <v>337</v>
      </c>
      <c r="B64" t="s">
        <v>338</v>
      </c>
      <c r="C64">
        <v>8</v>
      </c>
      <c r="D64" s="2">
        <v>29</v>
      </c>
      <c r="E64" s="2">
        <v>25</v>
      </c>
      <c r="J64">
        <f t="shared" si="21"/>
        <v>0</v>
      </c>
      <c r="O64">
        <f t="shared" si="22"/>
        <v>0</v>
      </c>
      <c r="V64">
        <f t="shared" si="23"/>
        <v>0</v>
      </c>
      <c r="W64" s="2"/>
      <c r="X64" s="10">
        <f>+(J64*D64)+(O64*E64)+(V64*'1 5 20 payroll'!$AI$7)+W64</f>
        <v>0</v>
      </c>
      <c r="Y64" s="9" t="s">
        <v>336</v>
      </c>
      <c r="Z64" s="6"/>
      <c r="AA64" s="2"/>
      <c r="AB64" s="3"/>
      <c r="AC64" s="2">
        <f>+X64</f>
        <v>0</v>
      </c>
    </row>
    <row r="65" spans="1:34" x14ac:dyDescent="0.25">
      <c r="A65" t="s">
        <v>321</v>
      </c>
      <c r="B65" t="s">
        <v>322</v>
      </c>
      <c r="C65">
        <v>8</v>
      </c>
      <c r="D65" s="2">
        <v>29</v>
      </c>
      <c r="E65" s="2">
        <v>25</v>
      </c>
      <c r="J65">
        <f t="shared" si="21"/>
        <v>0</v>
      </c>
      <c r="O65">
        <f t="shared" si="22"/>
        <v>0</v>
      </c>
      <c r="V65">
        <f t="shared" si="23"/>
        <v>0</v>
      </c>
      <c r="W65" s="2"/>
      <c r="X65" s="10">
        <f>+(J65*D65)+(O65*E65)+(V65*'1 5 20 payroll'!$AI$7)+W65</f>
        <v>0</v>
      </c>
      <c r="Y65" s="9" t="s">
        <v>336</v>
      </c>
      <c r="Z65" s="1"/>
      <c r="AA65" s="6" t="s">
        <v>371</v>
      </c>
      <c r="AB65" s="3"/>
      <c r="AC65" s="2"/>
      <c r="AD65" s="1"/>
    </row>
    <row r="66" spans="1:34" x14ac:dyDescent="0.25">
      <c r="A66" s="9" t="s">
        <v>186</v>
      </c>
      <c r="B66" t="s">
        <v>380</v>
      </c>
      <c r="C66">
        <v>8</v>
      </c>
      <c r="D66" s="2">
        <v>29</v>
      </c>
      <c r="E66" s="2">
        <v>25</v>
      </c>
      <c r="J66">
        <f t="shared" ref="J66:J77" si="24">COUNT(F66:I66)</f>
        <v>0</v>
      </c>
      <c r="O66">
        <f t="shared" ref="O66:O77" si="25">COUNT(K66:N66)</f>
        <v>0</v>
      </c>
      <c r="V66">
        <f>COUNT(P66:U66)</f>
        <v>0</v>
      </c>
      <c r="W66" s="2"/>
      <c r="X66" s="10">
        <f>+(J66*D66)+(O66*E66)+(V66*'1 5 20 payroll'!$AI$7)+W66</f>
        <v>0</v>
      </c>
      <c r="Y66" t="s">
        <v>120</v>
      </c>
      <c r="Z66" s="6"/>
      <c r="AA66" s="2"/>
      <c r="AB66" s="1"/>
      <c r="AC66" s="2"/>
    </row>
    <row r="67" spans="1:34" x14ac:dyDescent="0.25">
      <c r="A67" s="9" t="s">
        <v>368</v>
      </c>
      <c r="B67" t="s">
        <v>339</v>
      </c>
      <c r="C67">
        <v>8</v>
      </c>
      <c r="D67" s="2">
        <v>29</v>
      </c>
      <c r="E67" s="2">
        <v>25</v>
      </c>
      <c r="J67">
        <f t="shared" si="24"/>
        <v>0</v>
      </c>
      <c r="O67">
        <f t="shared" si="25"/>
        <v>0</v>
      </c>
      <c r="V67">
        <f>COUNT(P67:U67)</f>
        <v>0</v>
      </c>
      <c r="W67" s="2"/>
      <c r="X67" s="10">
        <f>+(J67*D67)+(O67*E67)+(V67*'1 5 20 payroll'!$AI$7)+W67</f>
        <v>0</v>
      </c>
      <c r="Y67" s="12" t="s">
        <v>177</v>
      </c>
      <c r="Z67" s="6"/>
      <c r="AA67" s="2"/>
      <c r="AC67" s="2">
        <v>0</v>
      </c>
    </row>
    <row r="68" spans="1:34" x14ac:dyDescent="0.25">
      <c r="A68" s="9" t="s">
        <v>317</v>
      </c>
      <c r="B68" t="s">
        <v>318</v>
      </c>
      <c r="C68">
        <v>8</v>
      </c>
      <c r="D68" s="2">
        <v>29</v>
      </c>
      <c r="E68" s="2">
        <v>25</v>
      </c>
      <c r="J68">
        <f t="shared" si="24"/>
        <v>0</v>
      </c>
      <c r="O68">
        <f t="shared" si="25"/>
        <v>0</v>
      </c>
      <c r="V68">
        <f>COUNT(P68:U68)</f>
        <v>0</v>
      </c>
      <c r="W68" s="2"/>
      <c r="X68" s="10">
        <f>+(J68*D68)+(O68*E68)+(V68*'1 5 20 payroll'!$AI$7)+W68</f>
        <v>0</v>
      </c>
      <c r="Y68" t="s">
        <v>120</v>
      </c>
      <c r="Z68" s="1"/>
      <c r="AA68" s="6"/>
      <c r="AC68" s="2"/>
    </row>
    <row r="69" spans="1:34" x14ac:dyDescent="0.25">
      <c r="A69" s="14" t="s">
        <v>268</v>
      </c>
      <c r="B69" s="14" t="s">
        <v>48</v>
      </c>
      <c r="C69" s="14">
        <v>8</v>
      </c>
      <c r="D69" s="16">
        <v>29</v>
      </c>
      <c r="E69" s="16">
        <v>25</v>
      </c>
      <c r="F69" s="14"/>
      <c r="G69" s="14"/>
      <c r="H69" s="14"/>
      <c r="I69" s="27"/>
      <c r="J69" s="14">
        <f t="shared" si="24"/>
        <v>0</v>
      </c>
      <c r="K69" s="14"/>
      <c r="L69" s="14"/>
      <c r="M69" s="14"/>
      <c r="N69" s="14"/>
      <c r="O69" s="14">
        <f t="shared" si="25"/>
        <v>0</v>
      </c>
      <c r="P69" s="14"/>
      <c r="Q69" s="14"/>
      <c r="R69" s="14"/>
      <c r="S69" s="14"/>
      <c r="T69" s="14"/>
      <c r="U69" s="14"/>
      <c r="V69" s="14"/>
      <c r="W69" s="14">
        <f t="shared" ref="W69:W77" si="26">COUNT(P69:V69)</f>
        <v>0</v>
      </c>
      <c r="X69" s="16"/>
      <c r="Y69" s="19">
        <f>+(J69*D69)+(O69*E69)+(W69*'1 5 20 payroll'!$AI$7)+X69</f>
        <v>0</v>
      </c>
      <c r="Z69" s="14" t="s">
        <v>120</v>
      </c>
      <c r="AA69" s="13"/>
      <c r="AB69" s="14"/>
      <c r="AC69" s="14"/>
      <c r="AD69" s="16"/>
      <c r="AE69" s="14"/>
      <c r="AF69" s="14"/>
    </row>
    <row r="70" spans="1:34" x14ac:dyDescent="0.25">
      <c r="A70" s="14" t="s">
        <v>201</v>
      </c>
      <c r="B70" s="14" t="s">
        <v>48</v>
      </c>
      <c r="C70" s="14">
        <v>8</v>
      </c>
      <c r="D70" s="16">
        <v>29</v>
      </c>
      <c r="E70" s="16">
        <v>25</v>
      </c>
      <c r="F70" s="14"/>
      <c r="G70" s="14"/>
      <c r="H70" s="14"/>
      <c r="I70" s="27"/>
      <c r="J70" s="14">
        <f t="shared" si="24"/>
        <v>0</v>
      </c>
      <c r="K70" s="14"/>
      <c r="L70" s="14"/>
      <c r="M70" s="14"/>
      <c r="N70" s="14"/>
      <c r="O70" s="14">
        <f t="shared" si="25"/>
        <v>0</v>
      </c>
      <c r="P70" s="14"/>
      <c r="Q70" s="14"/>
      <c r="R70" s="14"/>
      <c r="S70" s="14"/>
      <c r="T70" s="14"/>
      <c r="U70" s="14"/>
      <c r="V70" s="14"/>
      <c r="W70" s="14">
        <f t="shared" si="26"/>
        <v>0</v>
      </c>
      <c r="X70" s="16"/>
      <c r="Y70" s="19">
        <f>+(J70*D70)+(O70*E70)+(W70*'1 5 20 payroll'!$AI$7)+X70</f>
        <v>0</v>
      </c>
      <c r="Z70" s="14" t="s">
        <v>120</v>
      </c>
      <c r="AA70" s="14"/>
      <c r="AB70" s="14"/>
      <c r="AC70" s="14"/>
      <c r="AD70" s="16"/>
      <c r="AE70" s="14"/>
      <c r="AF70" s="14"/>
    </row>
    <row r="71" spans="1:34" x14ac:dyDescent="0.25">
      <c r="A71" s="14" t="s">
        <v>49</v>
      </c>
      <c r="B71" s="14" t="s">
        <v>48</v>
      </c>
      <c r="C71" s="14">
        <v>8</v>
      </c>
      <c r="D71" s="16">
        <v>29</v>
      </c>
      <c r="E71" s="16">
        <v>25</v>
      </c>
      <c r="F71" s="14"/>
      <c r="G71" s="14"/>
      <c r="H71" s="14"/>
      <c r="I71" s="27"/>
      <c r="J71" s="14">
        <f t="shared" si="24"/>
        <v>0</v>
      </c>
      <c r="K71" s="14"/>
      <c r="L71" s="14"/>
      <c r="M71" s="14"/>
      <c r="N71" s="14"/>
      <c r="O71" s="14">
        <f t="shared" si="25"/>
        <v>0</v>
      </c>
      <c r="P71" s="14"/>
      <c r="Q71" s="14"/>
      <c r="R71" s="14"/>
      <c r="S71" s="14"/>
      <c r="T71" s="14"/>
      <c r="U71" s="14"/>
      <c r="V71" s="14"/>
      <c r="W71" s="14">
        <f t="shared" si="26"/>
        <v>0</v>
      </c>
      <c r="X71" s="16"/>
      <c r="Y71" s="19">
        <f>+(J71*D71)+(O71*E71)+(W71*'1 5 20 payroll'!$AI$7)+X71</f>
        <v>0</v>
      </c>
      <c r="Z71" s="14" t="s">
        <v>120</v>
      </c>
      <c r="AA71" s="14"/>
      <c r="AB71" s="14"/>
      <c r="AC71" s="14"/>
      <c r="AD71" s="16"/>
      <c r="AE71" s="14"/>
      <c r="AF71" s="14"/>
    </row>
    <row r="72" spans="1:34" x14ac:dyDescent="0.25">
      <c r="A72" s="14" t="s">
        <v>91</v>
      </c>
      <c r="B72" s="14" t="s">
        <v>92</v>
      </c>
      <c r="C72" s="14">
        <v>8</v>
      </c>
      <c r="D72" s="16">
        <v>29</v>
      </c>
      <c r="E72" s="16">
        <v>25</v>
      </c>
      <c r="F72" s="14"/>
      <c r="G72" s="14"/>
      <c r="H72" s="14"/>
      <c r="I72" s="14"/>
      <c r="J72" s="14">
        <f t="shared" si="24"/>
        <v>0</v>
      </c>
      <c r="K72" s="14"/>
      <c r="L72" s="14"/>
      <c r="M72" s="14"/>
      <c r="N72" s="14"/>
      <c r="O72" s="14">
        <f t="shared" si="25"/>
        <v>0</v>
      </c>
      <c r="P72" s="14"/>
      <c r="Q72" s="14"/>
      <c r="R72" s="14"/>
      <c r="S72" s="14"/>
      <c r="T72" s="14"/>
      <c r="U72" s="14"/>
      <c r="V72" s="14"/>
      <c r="W72" s="14">
        <f t="shared" si="26"/>
        <v>0</v>
      </c>
      <c r="X72" s="16"/>
      <c r="Y72" s="19">
        <f>+(J72*D72)+(O72*E72)+(W72*'1 5 20 payroll'!$AI$7)+X72</f>
        <v>0</v>
      </c>
      <c r="Z72" s="14" t="s">
        <v>120</v>
      </c>
      <c r="AA72" s="13"/>
      <c r="AB72" s="20"/>
      <c r="AC72" s="14"/>
      <c r="AD72" s="16"/>
      <c r="AE72" s="14"/>
      <c r="AF72" s="14"/>
      <c r="AG72" s="14"/>
      <c r="AH72" s="14"/>
    </row>
    <row r="73" spans="1:34" x14ac:dyDescent="0.25">
      <c r="A73" s="14" t="s">
        <v>27</v>
      </c>
      <c r="B73" s="14" t="s">
        <v>228</v>
      </c>
      <c r="C73" s="14">
        <v>5</v>
      </c>
      <c r="D73" s="16">
        <v>47</v>
      </c>
      <c r="E73" s="16">
        <v>32</v>
      </c>
      <c r="F73" s="14"/>
      <c r="G73" s="14"/>
      <c r="H73" s="14"/>
      <c r="I73" s="14"/>
      <c r="J73" s="14">
        <f t="shared" si="24"/>
        <v>0</v>
      </c>
      <c r="K73" s="14"/>
      <c r="L73" s="14"/>
      <c r="M73" s="14"/>
      <c r="N73" s="14"/>
      <c r="O73" s="14">
        <f t="shared" si="25"/>
        <v>0</v>
      </c>
      <c r="P73" s="14"/>
      <c r="Q73" s="14"/>
      <c r="R73" s="14"/>
      <c r="S73" s="14"/>
      <c r="T73" s="14"/>
      <c r="U73" s="14"/>
      <c r="V73" s="14"/>
      <c r="W73" s="14">
        <f t="shared" si="26"/>
        <v>0</v>
      </c>
      <c r="X73" s="16"/>
      <c r="Y73" s="19">
        <f>+(J73*D73)+(O73*E73)+(W73*'1 5 20 payroll'!$AI$7)+X73</f>
        <v>0</v>
      </c>
      <c r="Z73" s="14" t="s">
        <v>177</v>
      </c>
      <c r="AA73" s="20"/>
      <c r="AB73" s="16"/>
      <c r="AC73" s="14"/>
      <c r="AD73" s="16">
        <f>+Y73</f>
        <v>0</v>
      </c>
      <c r="AE73" s="14"/>
      <c r="AF73" s="14"/>
      <c r="AG73" s="14"/>
      <c r="AH73" s="14"/>
    </row>
    <row r="74" spans="1:34" x14ac:dyDescent="0.25">
      <c r="A74" s="14" t="s">
        <v>353</v>
      </c>
      <c r="B74" s="14" t="s">
        <v>226</v>
      </c>
      <c r="C74" s="14">
        <v>8</v>
      </c>
      <c r="D74" s="16">
        <v>29</v>
      </c>
      <c r="E74" s="16">
        <v>25</v>
      </c>
      <c r="F74" s="14"/>
      <c r="G74" s="14"/>
      <c r="H74" s="14"/>
      <c r="I74" s="14"/>
      <c r="J74" s="14">
        <f t="shared" si="24"/>
        <v>0</v>
      </c>
      <c r="K74" s="14"/>
      <c r="L74" s="14"/>
      <c r="M74" s="14"/>
      <c r="N74" s="14"/>
      <c r="O74" s="14">
        <f t="shared" si="25"/>
        <v>0</v>
      </c>
      <c r="P74" s="14"/>
      <c r="Q74" s="14"/>
      <c r="R74" s="14"/>
      <c r="S74" s="14"/>
      <c r="T74" s="14"/>
      <c r="U74" s="14"/>
      <c r="V74" s="14"/>
      <c r="W74" s="14">
        <f t="shared" si="26"/>
        <v>0</v>
      </c>
      <c r="X74" s="16"/>
      <c r="Y74" s="19">
        <f>+(J74*D74)+(O74*E74)+(W74*'1 5 20 payroll'!$AI$7)+X74</f>
        <v>0</v>
      </c>
      <c r="Z74" s="14" t="s">
        <v>120</v>
      </c>
      <c r="AA74" s="13"/>
      <c r="AB74" s="16"/>
      <c r="AC74" s="14"/>
      <c r="AD74" s="16"/>
      <c r="AE74" s="14"/>
      <c r="AF74" s="14"/>
      <c r="AG74" s="14"/>
    </row>
    <row r="75" spans="1:34" x14ac:dyDescent="0.25">
      <c r="A75" s="14" t="s">
        <v>385</v>
      </c>
      <c r="B75" s="14" t="s">
        <v>37</v>
      </c>
      <c r="C75" s="14">
        <v>8</v>
      </c>
      <c r="D75" s="16">
        <v>29</v>
      </c>
      <c r="E75" s="16">
        <v>25</v>
      </c>
      <c r="F75" s="21"/>
      <c r="G75" s="14"/>
      <c r="H75" s="14"/>
      <c r="I75" s="14"/>
      <c r="J75" s="14">
        <f t="shared" si="24"/>
        <v>0</v>
      </c>
      <c r="K75" s="14"/>
      <c r="L75" s="14"/>
      <c r="M75" s="14"/>
      <c r="N75" s="14"/>
      <c r="O75" s="14">
        <f t="shared" si="25"/>
        <v>0</v>
      </c>
      <c r="P75" s="14"/>
      <c r="Q75" s="14"/>
      <c r="R75" s="14"/>
      <c r="S75" s="14"/>
      <c r="T75" s="14"/>
      <c r="U75" s="14"/>
      <c r="V75" s="14"/>
      <c r="W75" s="14">
        <f t="shared" si="26"/>
        <v>0</v>
      </c>
      <c r="X75" s="16"/>
      <c r="Y75" s="19">
        <f>+(J75*D75)+(O75*E75)+(W75*'1 5 20 payroll'!$AI$7)+X75</f>
        <v>0</v>
      </c>
      <c r="Z75" s="14" t="s">
        <v>120</v>
      </c>
      <c r="AA75" s="20"/>
      <c r="AB75" s="16"/>
      <c r="AC75" s="14"/>
      <c r="AD75" s="16"/>
      <c r="AE75" s="14"/>
      <c r="AF75" s="14"/>
      <c r="AG75" s="14"/>
    </row>
    <row r="76" spans="1:34" x14ac:dyDescent="0.25">
      <c r="A76" s="14" t="s">
        <v>354</v>
      </c>
      <c r="B76" s="14" t="s">
        <v>220</v>
      </c>
      <c r="C76" s="14">
        <v>8</v>
      </c>
      <c r="D76" s="16">
        <v>29</v>
      </c>
      <c r="E76" s="16">
        <v>25</v>
      </c>
      <c r="F76" s="14"/>
      <c r="G76" s="14"/>
      <c r="H76" s="14"/>
      <c r="I76" s="14"/>
      <c r="J76" s="14">
        <f t="shared" si="24"/>
        <v>0</v>
      </c>
      <c r="K76" s="14"/>
      <c r="L76" s="14"/>
      <c r="M76" s="14"/>
      <c r="N76" s="14"/>
      <c r="O76" s="14">
        <f t="shared" si="25"/>
        <v>0</v>
      </c>
      <c r="P76" s="14"/>
      <c r="Q76" s="14"/>
      <c r="R76" s="14"/>
      <c r="S76" s="14"/>
      <c r="T76" s="14"/>
      <c r="U76" s="14"/>
      <c r="V76" s="14"/>
      <c r="W76" s="14">
        <f t="shared" si="26"/>
        <v>0</v>
      </c>
      <c r="X76" s="16"/>
      <c r="Y76" s="19">
        <f>+(J76*D76)+(O76*E76)+(W76*'1 5 20 payroll'!$AI$7)+X76</f>
        <v>0</v>
      </c>
      <c r="Z76" s="14" t="s">
        <v>120</v>
      </c>
      <c r="AA76" s="13"/>
      <c r="AB76" s="20"/>
      <c r="AC76" s="22"/>
      <c r="AD76" s="20"/>
      <c r="AE76" s="21"/>
      <c r="AF76" s="14"/>
      <c r="AG76" s="14"/>
    </row>
    <row r="77" spans="1:34" x14ac:dyDescent="0.25">
      <c r="A77" s="14" t="s">
        <v>69</v>
      </c>
      <c r="B77" s="14" t="s">
        <v>70</v>
      </c>
      <c r="C77" s="14">
        <v>6</v>
      </c>
      <c r="D77" s="16">
        <v>40</v>
      </c>
      <c r="E77" s="16">
        <v>29</v>
      </c>
      <c r="F77" s="14"/>
      <c r="G77" s="14"/>
      <c r="H77" s="14"/>
      <c r="I77" s="14"/>
      <c r="J77" s="14">
        <f t="shared" si="24"/>
        <v>0</v>
      </c>
      <c r="K77" s="14"/>
      <c r="L77" s="14"/>
      <c r="M77" s="14"/>
      <c r="N77" s="14"/>
      <c r="O77" s="14">
        <f t="shared" si="25"/>
        <v>0</v>
      </c>
      <c r="P77" s="14"/>
      <c r="Q77" s="14"/>
      <c r="R77" s="14"/>
      <c r="S77" s="14"/>
      <c r="T77" s="14"/>
      <c r="U77" s="14"/>
      <c r="V77" s="14"/>
      <c r="W77" s="14">
        <f t="shared" si="26"/>
        <v>0</v>
      </c>
      <c r="X77" s="16"/>
      <c r="Y77" s="19">
        <f>+(J77*D77)+(O77*E77)+(W77*'1 5 20 payroll'!$AI$7)+X77</f>
        <v>0</v>
      </c>
      <c r="Z77" s="14" t="s">
        <v>120</v>
      </c>
      <c r="AA77" s="13"/>
      <c r="AB77" s="13"/>
      <c r="AC77" s="14"/>
    </row>
    <row r="78" spans="1:34" x14ac:dyDescent="0.25">
      <c r="AA78" s="13"/>
      <c r="AB78" s="20"/>
      <c r="AC78" s="22"/>
      <c r="AD78" s="16">
        <v>0</v>
      </c>
      <c r="AE78" s="21"/>
    </row>
    <row r="79" spans="1:34" x14ac:dyDescent="0.25">
      <c r="A79" s="14" t="s">
        <v>297</v>
      </c>
      <c r="B79" s="14" t="s">
        <v>200</v>
      </c>
      <c r="C79" s="14">
        <v>8</v>
      </c>
      <c r="D79" s="16">
        <v>29</v>
      </c>
      <c r="E79" s="16">
        <v>25</v>
      </c>
      <c r="F79" s="14"/>
      <c r="G79" s="14"/>
      <c r="H79" s="14"/>
      <c r="I79" s="14"/>
      <c r="J79" s="14">
        <f>COUNT(F79:I79)</f>
        <v>0</v>
      </c>
      <c r="K79" s="14"/>
      <c r="L79" s="14"/>
      <c r="M79" s="14"/>
      <c r="N79" s="14"/>
      <c r="O79" s="14">
        <f>COUNT(K79:N79)</f>
        <v>0</v>
      </c>
      <c r="P79" s="14"/>
      <c r="Q79" s="14"/>
      <c r="R79" s="14"/>
      <c r="S79" s="14"/>
      <c r="T79" s="14"/>
      <c r="U79" s="14"/>
      <c r="V79" s="14"/>
      <c r="W79" s="14">
        <f>COUNT(P79:V79)</f>
        <v>0</v>
      </c>
      <c r="X79" s="16"/>
      <c r="Y79" s="19">
        <f>+(J79*D79)+(O79*E79)+(W79*'1 5 20 payroll'!$AI$7)+X79</f>
        <v>0</v>
      </c>
      <c r="Z79" s="14" t="s">
        <v>120</v>
      </c>
      <c r="AA79" s="13"/>
      <c r="AB79" s="14"/>
      <c r="AC79" s="14"/>
      <c r="AD79" s="16"/>
      <c r="AE79" s="14"/>
    </row>
    <row r="80" spans="1:34" x14ac:dyDescent="0.25">
      <c r="A80" s="14" t="s">
        <v>352</v>
      </c>
      <c r="B80" s="14" t="s">
        <v>200</v>
      </c>
      <c r="C80" s="14">
        <v>8</v>
      </c>
      <c r="D80" s="16">
        <v>29</v>
      </c>
      <c r="E80" s="16">
        <v>25</v>
      </c>
      <c r="F80" s="14"/>
      <c r="G80" s="14"/>
      <c r="H80" s="14"/>
      <c r="I80" s="14"/>
      <c r="J80" s="14">
        <f>COUNT(F80:I80)</f>
        <v>0</v>
      </c>
      <c r="K80" s="14"/>
      <c r="L80" s="14"/>
      <c r="M80" s="14"/>
      <c r="N80" s="14"/>
      <c r="O80" s="14">
        <f>COUNT(K80:N80)</f>
        <v>0</v>
      </c>
      <c r="P80" s="14"/>
      <c r="Q80" s="14"/>
      <c r="R80" s="14"/>
      <c r="S80" s="14"/>
      <c r="T80" s="14"/>
      <c r="U80" s="14"/>
      <c r="V80" s="14"/>
      <c r="W80" s="14">
        <f>COUNT(P80:V80)</f>
        <v>0</v>
      </c>
      <c r="X80" s="16"/>
      <c r="Y80" s="19">
        <f>+(J80*D80)+(O80*E80)+(W80*'1 5 20 payroll'!$AI$7)+X80</f>
        <v>0</v>
      </c>
      <c r="Z80" s="14" t="s">
        <v>120</v>
      </c>
      <c r="AA80" s="13"/>
      <c r="AB80" s="14"/>
      <c r="AC80" s="14"/>
      <c r="AD80" s="14"/>
      <c r="AE80" s="14"/>
    </row>
    <row r="81" spans="1:35" x14ac:dyDescent="0.25">
      <c r="A81" s="14" t="s">
        <v>298</v>
      </c>
      <c r="B81" s="14" t="s">
        <v>200</v>
      </c>
      <c r="C81" s="14">
        <v>8</v>
      </c>
      <c r="D81" s="16">
        <v>29</v>
      </c>
      <c r="E81" s="16">
        <v>25</v>
      </c>
      <c r="F81" s="14"/>
      <c r="G81" s="14"/>
      <c r="H81" s="14"/>
      <c r="I81" s="14"/>
      <c r="J81" s="14">
        <f>COUNT(F81:I81)</f>
        <v>0</v>
      </c>
      <c r="K81" s="14"/>
      <c r="L81" s="14"/>
      <c r="M81" s="14"/>
      <c r="N81" s="14"/>
      <c r="O81" s="14">
        <f>COUNT(K81:N81)</f>
        <v>0</v>
      </c>
      <c r="P81" s="14"/>
      <c r="Q81" s="14"/>
      <c r="R81" s="14"/>
      <c r="S81" s="14"/>
      <c r="T81" s="14"/>
      <c r="U81" s="14"/>
      <c r="V81" s="14"/>
      <c r="W81" s="14">
        <f>COUNT(P81:V81)</f>
        <v>0</v>
      </c>
      <c r="X81" s="16"/>
      <c r="Y81" s="19">
        <f>+(J81*D81)+(O81*E81)+(W81*'1 5 20 payroll'!$AI$7)+X81</f>
        <v>0</v>
      </c>
      <c r="Z81" s="14" t="s">
        <v>120</v>
      </c>
      <c r="AA81" s="13"/>
      <c r="AB81" s="16"/>
      <c r="AC81" s="22"/>
      <c r="AD81" s="14"/>
      <c r="AE81" s="14"/>
    </row>
    <row r="82" spans="1:35" x14ac:dyDescent="0.25">
      <c r="AB82" s="16"/>
      <c r="AC82" s="14"/>
      <c r="AD82" s="16"/>
      <c r="AE82" s="14"/>
      <c r="AF82" s="14"/>
      <c r="AG82" s="14"/>
    </row>
    <row r="83" spans="1:35" x14ac:dyDescent="0.25">
      <c r="A83" s="14" t="s">
        <v>396</v>
      </c>
      <c r="B83" s="14" t="s">
        <v>388</v>
      </c>
      <c r="C83" s="14">
        <v>8</v>
      </c>
      <c r="D83" s="16">
        <v>29</v>
      </c>
      <c r="E83" s="16">
        <v>25</v>
      </c>
      <c r="F83" s="14"/>
      <c r="G83" s="14"/>
      <c r="H83" s="14"/>
      <c r="I83" s="14"/>
      <c r="J83" s="14">
        <f>COUNT(F83:I83)</f>
        <v>0</v>
      </c>
      <c r="K83" s="14"/>
      <c r="L83" s="14"/>
      <c r="M83" s="14"/>
      <c r="N83" s="14"/>
      <c r="O83" s="14">
        <f>COUNT(K83:N83)</f>
        <v>0</v>
      </c>
      <c r="P83" s="14"/>
      <c r="Q83" s="14"/>
      <c r="R83" s="14"/>
      <c r="S83" s="14"/>
      <c r="T83" s="14"/>
      <c r="U83" s="14"/>
      <c r="V83" s="14"/>
      <c r="W83" s="14">
        <f>COUNT(P83:V83)</f>
        <v>0</v>
      </c>
      <c r="X83" s="16"/>
      <c r="Y83" s="19">
        <f>+(J83*D83)+(O83*E83)+(W83*'1 5 20 payroll'!$AI$7)+X83</f>
        <v>0</v>
      </c>
      <c r="Z83" s="14" t="s">
        <v>177</v>
      </c>
      <c r="AA83" s="13"/>
      <c r="AB83" s="16"/>
      <c r="AC83" s="14"/>
      <c r="AD83" s="16"/>
      <c r="AE83" s="14"/>
      <c r="AF83" s="14"/>
      <c r="AG83" s="14"/>
    </row>
    <row r="84" spans="1:35" x14ac:dyDescent="0.25">
      <c r="A84" s="14" t="s">
        <v>366</v>
      </c>
      <c r="B84" s="14" t="s">
        <v>367</v>
      </c>
      <c r="C84" s="14">
        <v>8</v>
      </c>
      <c r="D84" s="16">
        <v>29</v>
      </c>
      <c r="E84" s="16">
        <v>25</v>
      </c>
      <c r="F84" s="14"/>
      <c r="G84" s="14"/>
      <c r="H84" s="14"/>
      <c r="I84" s="21"/>
      <c r="J84" s="14">
        <f t="shared" ref="J84:J96" si="27">COUNT(F84:I84)</f>
        <v>0</v>
      </c>
      <c r="K84" s="14"/>
      <c r="L84" s="14"/>
      <c r="M84" s="14"/>
      <c r="N84" s="14"/>
      <c r="O84" s="14">
        <f t="shared" ref="O84:O96" si="28">COUNT(K84:N84)</f>
        <v>0</v>
      </c>
      <c r="P84" s="14"/>
      <c r="Q84" s="14"/>
      <c r="R84" s="14"/>
      <c r="S84" s="14"/>
      <c r="T84" s="14"/>
      <c r="U84" s="14"/>
      <c r="V84" s="14"/>
      <c r="W84" s="14">
        <f t="shared" ref="W84:W96" si="29">COUNT(P84:V84)</f>
        <v>0</v>
      </c>
      <c r="X84" s="16"/>
      <c r="Y84" s="19">
        <f>+(J84*D84)+(O84*E84)+(W84*'1 5 20 payroll'!$AI$7)+X84</f>
        <v>0</v>
      </c>
      <c r="Z84" s="14" t="s">
        <v>177</v>
      </c>
      <c r="AA84" s="13"/>
      <c r="AB84" s="16"/>
      <c r="AC84" s="14"/>
      <c r="AD84" s="16"/>
      <c r="AE84" s="14"/>
      <c r="AF84" s="14"/>
      <c r="AG84" s="14"/>
    </row>
    <row r="85" spans="1:35" x14ac:dyDescent="0.25">
      <c r="A85" s="25" t="s">
        <v>84</v>
      </c>
      <c r="B85" s="14" t="s">
        <v>136</v>
      </c>
      <c r="C85" s="14">
        <v>6</v>
      </c>
      <c r="D85" s="16">
        <v>40</v>
      </c>
      <c r="E85" s="16">
        <v>29</v>
      </c>
      <c r="F85" s="14"/>
      <c r="G85" s="14"/>
      <c r="H85" s="14"/>
      <c r="I85" s="14"/>
      <c r="J85" s="14">
        <f t="shared" si="27"/>
        <v>0</v>
      </c>
      <c r="K85" s="14"/>
      <c r="L85" s="14"/>
      <c r="M85" s="14"/>
      <c r="N85" s="14"/>
      <c r="O85" s="14">
        <f t="shared" si="28"/>
        <v>0</v>
      </c>
      <c r="P85" s="14"/>
      <c r="Q85" s="14"/>
      <c r="R85" s="14"/>
      <c r="S85" s="14"/>
      <c r="T85" s="14"/>
      <c r="U85" s="14"/>
      <c r="V85" s="14"/>
      <c r="W85" s="14">
        <f t="shared" si="29"/>
        <v>0</v>
      </c>
      <c r="X85" s="16"/>
      <c r="Y85" s="19">
        <f>+(J85*D85)+(O85*E85)+(W85*'1 5 20 payroll'!$AI$7)+X85</f>
        <v>0</v>
      </c>
      <c r="Z85" s="14" t="s">
        <v>120</v>
      </c>
      <c r="AA85" s="13"/>
      <c r="AB85" s="16"/>
    </row>
    <row r="86" spans="1:35" x14ac:dyDescent="0.25">
      <c r="A86" s="14" t="s">
        <v>77</v>
      </c>
      <c r="B86" s="14" t="s">
        <v>306</v>
      </c>
      <c r="C86" s="14">
        <v>7</v>
      </c>
      <c r="D86" s="16">
        <v>34</v>
      </c>
      <c r="E86" s="16">
        <v>27</v>
      </c>
      <c r="F86" s="14"/>
      <c r="G86" s="14"/>
      <c r="H86" s="14"/>
      <c r="I86" s="14"/>
      <c r="J86" s="14">
        <f t="shared" si="27"/>
        <v>0</v>
      </c>
      <c r="K86" s="14"/>
      <c r="L86" s="14"/>
      <c r="M86" s="14"/>
      <c r="N86" s="14"/>
      <c r="O86" s="14">
        <f t="shared" si="28"/>
        <v>0</v>
      </c>
      <c r="P86" s="14"/>
      <c r="Q86" s="14"/>
      <c r="R86" s="14"/>
      <c r="S86" s="14"/>
      <c r="T86" s="14"/>
      <c r="U86" s="14"/>
      <c r="V86" s="14"/>
      <c r="W86" s="14">
        <f t="shared" si="29"/>
        <v>0</v>
      </c>
      <c r="X86" s="16"/>
      <c r="Y86" s="19">
        <f>+(J86*D86)+(O86*E86)+(W86*'1 5 20 payroll'!$AI$7)+X86</f>
        <v>0</v>
      </c>
      <c r="Z86" s="14" t="s">
        <v>120</v>
      </c>
      <c r="AA86" s="13"/>
      <c r="AB86" s="14"/>
      <c r="AC86" s="14"/>
      <c r="AD86" s="16"/>
      <c r="AE86" s="16"/>
      <c r="AF86" s="14"/>
      <c r="AG86" s="14"/>
    </row>
    <row r="87" spans="1:35" x14ac:dyDescent="0.25">
      <c r="A87" s="14" t="s">
        <v>193</v>
      </c>
      <c r="B87" s="14" t="s">
        <v>340</v>
      </c>
      <c r="C87" s="14">
        <v>8</v>
      </c>
      <c r="D87" s="16">
        <v>29</v>
      </c>
      <c r="E87" s="16">
        <v>25</v>
      </c>
      <c r="F87" s="14"/>
      <c r="G87" s="14"/>
      <c r="H87" s="14"/>
      <c r="I87" s="14"/>
      <c r="J87" s="14">
        <f t="shared" si="27"/>
        <v>0</v>
      </c>
      <c r="K87" s="14"/>
      <c r="L87" s="14"/>
      <c r="M87" s="14"/>
      <c r="N87" s="14"/>
      <c r="O87" s="14">
        <f t="shared" si="28"/>
        <v>0</v>
      </c>
      <c r="P87" s="14"/>
      <c r="Q87" s="14"/>
      <c r="R87" s="14"/>
      <c r="S87" s="14"/>
      <c r="T87" s="14"/>
      <c r="U87" s="14"/>
      <c r="V87" s="14"/>
      <c r="W87" s="14">
        <f t="shared" si="29"/>
        <v>0</v>
      </c>
      <c r="X87" s="16"/>
      <c r="Y87" s="19">
        <f>+(J87*D87)+(O87*E87)+(W87*'1 5 20 payroll'!$AI$7)+X87</f>
        <v>0</v>
      </c>
      <c r="Z87" s="14" t="s">
        <v>120</v>
      </c>
      <c r="AA87" s="13"/>
      <c r="AB87" s="16"/>
      <c r="AC87" s="13"/>
      <c r="AD87" s="16"/>
      <c r="AE87" s="14"/>
    </row>
    <row r="88" spans="1:35" x14ac:dyDescent="0.25">
      <c r="A88" s="14" t="s">
        <v>168</v>
      </c>
      <c r="B88" s="14" t="s">
        <v>169</v>
      </c>
      <c r="C88" s="14">
        <v>8</v>
      </c>
      <c r="D88" s="16">
        <v>29</v>
      </c>
      <c r="E88" s="16">
        <v>25</v>
      </c>
      <c r="F88" s="14"/>
      <c r="G88" s="14"/>
      <c r="H88" s="14"/>
      <c r="I88" s="14"/>
      <c r="J88" s="14">
        <f t="shared" si="27"/>
        <v>0</v>
      </c>
      <c r="K88" s="14"/>
      <c r="L88" s="14"/>
      <c r="M88" s="14"/>
      <c r="N88" s="14"/>
      <c r="O88" s="14">
        <f t="shared" si="28"/>
        <v>0</v>
      </c>
      <c r="P88" s="14"/>
      <c r="Q88" s="14"/>
      <c r="R88" s="14"/>
      <c r="S88" s="14"/>
      <c r="T88" s="14"/>
      <c r="U88" s="14"/>
      <c r="V88" s="14"/>
      <c r="W88" s="14">
        <f t="shared" si="29"/>
        <v>0</v>
      </c>
      <c r="X88" s="16"/>
      <c r="Y88" s="19">
        <f>+(J88*D88)+(O88*E88)+(W88*'1 5 20 payroll'!$AI$7)+X88</f>
        <v>0</v>
      </c>
      <c r="Z88" s="23" t="s">
        <v>177</v>
      </c>
      <c r="AA88" s="16"/>
      <c r="AB88" s="16"/>
      <c r="AC88" s="14"/>
      <c r="AD88" s="16">
        <f>+Y88</f>
        <v>0</v>
      </c>
      <c r="AE88" s="14"/>
      <c r="AF88" s="14"/>
    </row>
    <row r="89" spans="1:35" x14ac:dyDescent="0.25">
      <c r="A89" s="14" t="s">
        <v>216</v>
      </c>
      <c r="B89" s="14" t="s">
        <v>217</v>
      </c>
      <c r="C89" s="14">
        <v>8</v>
      </c>
      <c r="D89" s="16">
        <v>29</v>
      </c>
      <c r="E89" s="16">
        <v>25</v>
      </c>
      <c r="F89" s="14"/>
      <c r="G89" s="14"/>
      <c r="H89" s="14"/>
      <c r="I89" s="14"/>
      <c r="J89" s="14">
        <f t="shared" si="27"/>
        <v>0</v>
      </c>
      <c r="K89" s="14"/>
      <c r="L89" s="14"/>
      <c r="M89" s="14"/>
      <c r="N89" s="14"/>
      <c r="O89" s="14">
        <f t="shared" si="28"/>
        <v>0</v>
      </c>
      <c r="P89" s="14"/>
      <c r="Q89" s="14"/>
      <c r="R89" s="14"/>
      <c r="S89" s="14"/>
      <c r="T89" s="14"/>
      <c r="U89" s="14"/>
      <c r="V89" s="14"/>
      <c r="W89" s="14">
        <f t="shared" si="29"/>
        <v>0</v>
      </c>
      <c r="X89" s="16"/>
      <c r="Y89" s="19">
        <f>+(J89*D89)+(O89*E89)+(W89*'1 5 20 payroll'!$AI$7)+X89</f>
        <v>0</v>
      </c>
      <c r="Z89" s="14" t="s">
        <v>120</v>
      </c>
      <c r="AA89" s="13"/>
      <c r="AB89" s="14"/>
      <c r="AC89" s="14"/>
      <c r="AD89" s="16"/>
      <c r="AE89" s="14"/>
    </row>
    <row r="90" spans="1:35" x14ac:dyDescent="0.25">
      <c r="A90" s="14" t="s">
        <v>341</v>
      </c>
      <c r="B90" s="14" t="s">
        <v>339</v>
      </c>
      <c r="C90" s="14">
        <v>8</v>
      </c>
      <c r="D90" s="16">
        <v>29</v>
      </c>
      <c r="E90" s="16">
        <v>25</v>
      </c>
      <c r="F90" s="14"/>
      <c r="G90" s="14"/>
      <c r="H90" s="14"/>
      <c r="I90" s="14"/>
      <c r="J90" s="14">
        <f t="shared" si="27"/>
        <v>0</v>
      </c>
      <c r="K90" s="14"/>
      <c r="L90" s="14"/>
      <c r="M90" s="14"/>
      <c r="N90" s="14"/>
      <c r="O90" s="14">
        <f t="shared" si="28"/>
        <v>0</v>
      </c>
      <c r="P90" s="14"/>
      <c r="Q90" s="14"/>
      <c r="R90" s="14"/>
      <c r="S90" s="14"/>
      <c r="T90" s="14"/>
      <c r="U90" s="14"/>
      <c r="V90" s="14"/>
      <c r="W90" s="14">
        <f t="shared" si="29"/>
        <v>0</v>
      </c>
      <c r="X90" s="16"/>
      <c r="Y90" s="19">
        <f>+(J90*D90)+(O90*E90)+(W90*'1 5 20 payroll'!$AI$7)+X90</f>
        <v>0</v>
      </c>
      <c r="Z90" s="14" t="s">
        <v>120</v>
      </c>
      <c r="AA90" s="13"/>
      <c r="AB90" s="20"/>
      <c r="AC90" s="14"/>
      <c r="AD90" s="16"/>
      <c r="AE90" s="14"/>
      <c r="AF90" s="14"/>
      <c r="AG90" s="14"/>
    </row>
    <row r="91" spans="1:35" x14ac:dyDescent="0.25">
      <c r="A91" s="14" t="s">
        <v>15</v>
      </c>
      <c r="B91" s="14" t="s">
        <v>179</v>
      </c>
      <c r="C91" s="14">
        <v>8</v>
      </c>
      <c r="D91" s="16">
        <f>+'1 5 20 payroll'!$AH$2</f>
        <v>29</v>
      </c>
      <c r="E91" s="16">
        <f>+'1 5 20 payroll'!$AI$2</f>
        <v>25</v>
      </c>
      <c r="F91" s="14"/>
      <c r="G91" s="14"/>
      <c r="J91" s="14">
        <f t="shared" si="27"/>
        <v>0</v>
      </c>
      <c r="L91" s="14"/>
      <c r="M91" s="14"/>
      <c r="N91" s="14"/>
      <c r="O91" s="14">
        <f t="shared" si="28"/>
        <v>0</v>
      </c>
      <c r="P91" s="14"/>
      <c r="Q91" s="14"/>
      <c r="R91" s="14"/>
      <c r="U91" s="14"/>
      <c r="V91" s="14"/>
      <c r="W91" s="14">
        <f t="shared" si="29"/>
        <v>0</v>
      </c>
      <c r="X91" s="16"/>
      <c r="Y91" s="19">
        <f>+(J91*D91)+(O91*E91)+(W91*'1 5 20 payroll'!$AI$7)+X91</f>
        <v>0</v>
      </c>
      <c r="Z91" s="14" t="s">
        <v>120</v>
      </c>
      <c r="AA91" s="13"/>
      <c r="AB91" s="16"/>
      <c r="AC91" s="22"/>
      <c r="AD91" s="14"/>
      <c r="AE91" s="14"/>
      <c r="AF91" s="14"/>
      <c r="AG91" s="14"/>
    </row>
    <row r="92" spans="1:35" x14ac:dyDescent="0.25">
      <c r="A92" s="14" t="s">
        <v>285</v>
      </c>
      <c r="B92" s="14" t="s">
        <v>281</v>
      </c>
      <c r="C92" s="14">
        <v>8</v>
      </c>
      <c r="D92" s="16">
        <v>29</v>
      </c>
      <c r="E92" s="16">
        <v>25</v>
      </c>
      <c r="F92" s="14"/>
      <c r="G92" s="14"/>
      <c r="H92" s="14"/>
      <c r="I92" s="14"/>
      <c r="J92" s="14">
        <f t="shared" si="27"/>
        <v>0</v>
      </c>
      <c r="K92" s="14"/>
      <c r="L92" s="14"/>
      <c r="M92" s="14"/>
      <c r="N92" s="14"/>
      <c r="O92" s="14">
        <f t="shared" si="28"/>
        <v>0</v>
      </c>
      <c r="P92" s="14"/>
      <c r="Q92" s="14"/>
      <c r="R92" s="14"/>
      <c r="S92" s="14"/>
      <c r="T92" s="14"/>
      <c r="U92" s="14"/>
      <c r="V92" s="14"/>
      <c r="W92" s="14">
        <f t="shared" si="29"/>
        <v>0</v>
      </c>
      <c r="X92" s="16"/>
      <c r="Y92" s="19">
        <f>+(J92*D92)+(O92*E92)+(W92*'1 5 20 payroll'!$AI$7)+X92</f>
        <v>0</v>
      </c>
      <c r="Z92" s="14" t="s">
        <v>120</v>
      </c>
      <c r="AA92" s="13"/>
      <c r="AB92" s="16"/>
      <c r="AC92" s="13"/>
      <c r="AD92" s="16"/>
      <c r="AE92" s="14"/>
      <c r="AF92" s="14"/>
      <c r="AG92" s="14"/>
      <c r="AH92" s="14"/>
      <c r="AI92" s="14"/>
    </row>
    <row r="93" spans="1:35" x14ac:dyDescent="0.25">
      <c r="A93" s="14" t="s">
        <v>394</v>
      </c>
      <c r="B93" s="14" t="s">
        <v>395</v>
      </c>
      <c r="C93" s="14">
        <v>8</v>
      </c>
      <c r="D93" s="16">
        <v>29</v>
      </c>
      <c r="E93" s="16">
        <v>25</v>
      </c>
      <c r="F93" s="14"/>
      <c r="G93" s="14"/>
      <c r="H93" s="14"/>
      <c r="I93" s="14"/>
      <c r="J93" s="14">
        <f t="shared" si="27"/>
        <v>0</v>
      </c>
      <c r="K93" s="14"/>
      <c r="L93" s="14"/>
      <c r="M93" s="14"/>
      <c r="N93" s="14"/>
      <c r="O93" s="14">
        <f t="shared" si="28"/>
        <v>0</v>
      </c>
      <c r="P93" s="14"/>
      <c r="Q93" s="14"/>
      <c r="R93" s="14"/>
      <c r="S93" s="14"/>
      <c r="T93" s="14"/>
      <c r="U93" s="14"/>
      <c r="V93" s="14"/>
      <c r="W93" s="14">
        <f t="shared" si="29"/>
        <v>0</v>
      </c>
      <c r="X93" s="16"/>
      <c r="Y93" s="19">
        <f>+(J93*D93)+(O93*E93)+(W93*'1 5 20 payroll'!$AI$7)+X93</f>
        <v>0</v>
      </c>
      <c r="Z93" s="14" t="s">
        <v>177</v>
      </c>
      <c r="AA93" s="13"/>
      <c r="AB93" s="20"/>
      <c r="AC93" s="22"/>
    </row>
    <row r="94" spans="1:35" x14ac:dyDescent="0.25">
      <c r="A94" s="14" t="s">
        <v>236</v>
      </c>
      <c r="B94" s="14" t="s">
        <v>392</v>
      </c>
      <c r="C94" s="14">
        <v>8</v>
      </c>
      <c r="D94" s="16">
        <v>29</v>
      </c>
      <c r="E94" s="16">
        <v>25</v>
      </c>
      <c r="F94" s="14"/>
      <c r="G94" s="14"/>
      <c r="H94" s="14"/>
      <c r="I94" s="14"/>
      <c r="J94" s="14">
        <f t="shared" si="27"/>
        <v>0</v>
      </c>
      <c r="K94" s="14"/>
      <c r="L94" s="14"/>
      <c r="M94" s="14"/>
      <c r="N94" s="14"/>
      <c r="O94" s="14">
        <f t="shared" si="28"/>
        <v>0</v>
      </c>
      <c r="P94" s="14"/>
      <c r="Q94" s="14"/>
      <c r="R94" s="14"/>
      <c r="S94" s="14"/>
      <c r="T94" s="14"/>
      <c r="U94" s="14"/>
      <c r="V94" s="14"/>
      <c r="W94" s="14">
        <f t="shared" si="29"/>
        <v>0</v>
      </c>
      <c r="X94" s="16"/>
      <c r="Y94" s="19">
        <f>+(J94*D94)+(O94*E94)+(W94*'1 5 20 payroll'!$AI$7)+X94</f>
        <v>0</v>
      </c>
      <c r="Z94" s="14" t="s">
        <v>177</v>
      </c>
      <c r="AA94" s="13"/>
      <c r="AB94" s="13"/>
      <c r="AC94" s="14"/>
      <c r="AD94" s="16"/>
      <c r="AE94" s="14"/>
      <c r="AF94" s="14"/>
      <c r="AG94" s="14"/>
    </row>
    <row r="95" spans="1:35" x14ac:dyDescent="0.25">
      <c r="A95" s="14" t="s">
        <v>174</v>
      </c>
      <c r="B95" s="14" t="s">
        <v>239</v>
      </c>
      <c r="C95" s="14">
        <v>8</v>
      </c>
      <c r="D95" s="16">
        <v>29</v>
      </c>
      <c r="E95" s="16">
        <v>25</v>
      </c>
      <c r="F95" s="14"/>
      <c r="G95" s="14"/>
      <c r="H95" s="14"/>
      <c r="I95" s="14"/>
      <c r="J95" s="14">
        <f t="shared" si="27"/>
        <v>0</v>
      </c>
      <c r="K95" s="14"/>
      <c r="L95" s="14"/>
      <c r="M95" s="14"/>
      <c r="N95" s="14"/>
      <c r="O95" s="14">
        <f t="shared" si="28"/>
        <v>0</v>
      </c>
      <c r="P95" s="14"/>
      <c r="Q95" s="14"/>
      <c r="R95" s="14"/>
      <c r="S95" s="14"/>
      <c r="T95" s="14"/>
      <c r="U95" s="14"/>
      <c r="V95" s="14"/>
      <c r="W95" s="14">
        <f t="shared" si="29"/>
        <v>0</v>
      </c>
      <c r="X95" s="16"/>
      <c r="Y95" s="19">
        <f>+(J95*D95)+(O95*E95)+(W95*'1 5 20 payroll'!$AI$7)+X95</f>
        <v>0</v>
      </c>
      <c r="Z95" s="14" t="s">
        <v>120</v>
      </c>
      <c r="AA95" s="13"/>
      <c r="AB95" s="13"/>
      <c r="AC95" s="14"/>
      <c r="AD95" s="16"/>
      <c r="AE95" s="14"/>
      <c r="AF95" s="14"/>
      <c r="AG95" s="14"/>
    </row>
    <row r="96" spans="1:35" x14ac:dyDescent="0.25">
      <c r="A96" s="14" t="s">
        <v>238</v>
      </c>
      <c r="B96" s="14" t="s">
        <v>239</v>
      </c>
      <c r="C96" s="14">
        <v>8</v>
      </c>
      <c r="D96" s="16">
        <v>29</v>
      </c>
      <c r="E96" s="16">
        <v>25</v>
      </c>
      <c r="F96" s="14"/>
      <c r="G96" s="14"/>
      <c r="H96" s="14"/>
      <c r="I96" s="14"/>
      <c r="J96" s="14">
        <f t="shared" si="27"/>
        <v>0</v>
      </c>
      <c r="K96" s="14"/>
      <c r="L96" s="14"/>
      <c r="M96" s="14"/>
      <c r="N96" s="14"/>
      <c r="O96" s="14">
        <f t="shared" si="28"/>
        <v>0</v>
      </c>
      <c r="P96" s="14"/>
      <c r="Q96" s="14"/>
      <c r="R96" s="14"/>
      <c r="S96" s="14"/>
      <c r="T96" s="14"/>
      <c r="U96" s="14"/>
      <c r="V96" s="14"/>
      <c r="W96" s="14">
        <f t="shared" si="29"/>
        <v>0</v>
      </c>
      <c r="X96" s="16"/>
      <c r="Y96" s="19">
        <f>+(J96*D96)+(O96*E96)+(W96*'1 5 20 payroll'!$AI$7)+X96</f>
        <v>0</v>
      </c>
      <c r="Z96" s="14" t="s">
        <v>120</v>
      </c>
      <c r="AA96" s="13"/>
      <c r="AB96" s="13"/>
      <c r="AC96" s="22"/>
      <c r="AD96" s="16"/>
      <c r="AE96" s="13"/>
      <c r="AF96" s="14"/>
      <c r="AG96" s="14"/>
    </row>
    <row r="97" spans="1:37" x14ac:dyDescent="0.25">
      <c r="AB97" s="13"/>
      <c r="AC97" s="22"/>
      <c r="AD97" s="16"/>
      <c r="AE97" s="14"/>
      <c r="AF97" s="14"/>
      <c r="AG97" s="14"/>
    </row>
    <row r="98" spans="1:37" x14ac:dyDescent="0.25">
      <c r="A98" s="14" t="s">
        <v>351</v>
      </c>
      <c r="B98" s="14" t="s">
        <v>148</v>
      </c>
      <c r="C98" s="14">
        <v>8</v>
      </c>
      <c r="D98" s="16">
        <v>29</v>
      </c>
      <c r="E98" s="16">
        <v>25</v>
      </c>
      <c r="F98" s="14"/>
      <c r="G98" s="14"/>
      <c r="H98" s="14"/>
      <c r="I98" s="14"/>
      <c r="J98" s="14">
        <f t="shared" ref="J98:J131" si="30">COUNT(F98:I98)</f>
        <v>0</v>
      </c>
      <c r="K98" s="14"/>
      <c r="L98" s="14"/>
      <c r="M98" s="14"/>
      <c r="N98" s="14"/>
      <c r="O98" s="14">
        <f t="shared" ref="O98:O131" si="31">COUNT(K98:N98)</f>
        <v>0</v>
      </c>
      <c r="P98" s="14"/>
      <c r="Q98" s="14"/>
      <c r="R98" s="14"/>
      <c r="S98" s="14"/>
      <c r="T98" s="14"/>
      <c r="U98" s="14"/>
      <c r="V98" s="14"/>
      <c r="W98" s="14">
        <f t="shared" ref="W98:W131" si="32">COUNT(P98:V98)</f>
        <v>0</v>
      </c>
      <c r="X98" s="16"/>
      <c r="Y98" s="19">
        <f>+(J98*D98)+(O98*E98)+(W98*'1 5 20 payroll'!$AI$7)+X98</f>
        <v>0</v>
      </c>
      <c r="Z98" s="14" t="s">
        <v>120</v>
      </c>
      <c r="AA98" s="20"/>
      <c r="AB98" s="16"/>
      <c r="AC98" s="22"/>
    </row>
    <row r="99" spans="1:37" x14ac:dyDescent="0.25">
      <c r="A99" s="14" t="s">
        <v>46</v>
      </c>
      <c r="B99" s="14" t="s">
        <v>365</v>
      </c>
      <c r="C99" s="14">
        <v>8</v>
      </c>
      <c r="D99" s="16">
        <v>29</v>
      </c>
      <c r="E99" s="16">
        <v>25</v>
      </c>
      <c r="F99" s="14"/>
      <c r="G99" s="14"/>
      <c r="H99" s="14"/>
      <c r="I99" s="14"/>
      <c r="J99" s="14">
        <f t="shared" si="30"/>
        <v>0</v>
      </c>
      <c r="K99" s="14"/>
      <c r="L99" s="14"/>
      <c r="M99" s="14"/>
      <c r="N99" s="14"/>
      <c r="O99" s="14">
        <f t="shared" si="31"/>
        <v>0</v>
      </c>
      <c r="P99" s="14"/>
      <c r="Q99" s="14"/>
      <c r="R99" s="14"/>
      <c r="S99" s="14"/>
      <c r="T99" s="14"/>
      <c r="U99" s="14"/>
      <c r="V99" s="14"/>
      <c r="W99" s="14">
        <f t="shared" si="32"/>
        <v>0</v>
      </c>
      <c r="X99" s="16"/>
      <c r="Y99" s="19">
        <f>+(J99*D99)+(O99*E99)+(W99*'1 5 20 payroll'!$AI$7)+X99</f>
        <v>0</v>
      </c>
      <c r="Z99" s="14" t="s">
        <v>120</v>
      </c>
      <c r="AA99" s="20"/>
      <c r="AB99" s="16"/>
      <c r="AC99" s="22"/>
      <c r="AD99" s="16"/>
      <c r="AE99" s="13"/>
      <c r="AF99" s="14"/>
      <c r="AG99" s="14"/>
    </row>
    <row r="100" spans="1:37" x14ac:dyDescent="0.25">
      <c r="A100" s="25" t="s">
        <v>378</v>
      </c>
      <c r="B100" s="14" t="s">
        <v>379</v>
      </c>
      <c r="C100" s="14">
        <v>8</v>
      </c>
      <c r="D100" s="16">
        <v>29</v>
      </c>
      <c r="E100" s="16">
        <v>25</v>
      </c>
      <c r="F100" s="14"/>
      <c r="G100" s="14"/>
      <c r="H100" s="14"/>
      <c r="I100" s="14"/>
      <c r="J100" s="14">
        <f t="shared" si="30"/>
        <v>0</v>
      </c>
      <c r="K100" s="14"/>
      <c r="L100" s="14"/>
      <c r="M100" s="14"/>
      <c r="N100" s="14"/>
      <c r="O100" s="14">
        <f t="shared" si="31"/>
        <v>0</v>
      </c>
      <c r="P100" s="14"/>
      <c r="Q100" s="14"/>
      <c r="R100" s="14"/>
      <c r="S100" s="14"/>
      <c r="T100" s="14"/>
      <c r="U100" s="14"/>
      <c r="V100" s="14"/>
      <c r="W100" s="14">
        <f t="shared" si="32"/>
        <v>0</v>
      </c>
      <c r="X100" s="16"/>
      <c r="Y100" s="19">
        <f>+(J100*D100)+(O100*E100)+(W100*'1 5 20 payroll'!$AI$7)+X100</f>
        <v>0</v>
      </c>
      <c r="Z100" s="14" t="s">
        <v>342</v>
      </c>
      <c r="AA100" s="20"/>
      <c r="AB100" s="16"/>
      <c r="AC100" s="13"/>
    </row>
    <row r="101" spans="1:37" x14ac:dyDescent="0.25">
      <c r="A101" s="14" t="s">
        <v>286</v>
      </c>
      <c r="B101" s="14" t="s">
        <v>327</v>
      </c>
      <c r="C101" s="14">
        <v>7</v>
      </c>
      <c r="D101" s="16">
        <v>34</v>
      </c>
      <c r="E101" s="16">
        <v>27</v>
      </c>
      <c r="F101" s="14"/>
      <c r="G101" s="14"/>
      <c r="H101" s="14"/>
      <c r="I101" s="14"/>
      <c r="J101" s="14">
        <f t="shared" si="30"/>
        <v>0</v>
      </c>
      <c r="K101" s="14"/>
      <c r="L101" s="14"/>
      <c r="M101" s="14"/>
      <c r="N101" s="14"/>
      <c r="O101" s="14">
        <f t="shared" si="31"/>
        <v>0</v>
      </c>
      <c r="P101" s="14"/>
      <c r="Q101" s="14"/>
      <c r="R101" s="14"/>
      <c r="S101" s="14"/>
      <c r="T101" s="14"/>
      <c r="U101" s="14"/>
      <c r="V101" s="14"/>
      <c r="W101" s="14">
        <f t="shared" si="32"/>
        <v>0</v>
      </c>
      <c r="X101" s="16"/>
      <c r="Y101" s="19">
        <f>+(J101*D101)+(O101*E101)+(W101*'1 5 20 payroll'!$AI$7)+X101</f>
        <v>0</v>
      </c>
      <c r="Z101" s="25" t="s">
        <v>342</v>
      </c>
      <c r="AA101" s="13"/>
      <c r="AB101" s="16"/>
      <c r="AC101" s="14"/>
    </row>
    <row r="102" spans="1:37" x14ac:dyDescent="0.25">
      <c r="A102" s="25" t="s">
        <v>295</v>
      </c>
      <c r="B102" s="14" t="s">
        <v>296</v>
      </c>
      <c r="C102" s="14">
        <v>8</v>
      </c>
      <c r="D102" s="16">
        <v>29</v>
      </c>
      <c r="E102" s="16">
        <v>25</v>
      </c>
      <c r="F102" s="14"/>
      <c r="G102" s="14"/>
      <c r="H102" s="14"/>
      <c r="I102" s="14"/>
      <c r="J102" s="14">
        <f t="shared" si="30"/>
        <v>0</v>
      </c>
      <c r="K102" s="14"/>
      <c r="L102" s="14"/>
      <c r="M102" s="14"/>
      <c r="N102" s="14"/>
      <c r="O102" s="14">
        <f t="shared" si="31"/>
        <v>0</v>
      </c>
      <c r="P102" s="14"/>
      <c r="Q102" s="14"/>
      <c r="R102" s="14"/>
      <c r="S102" s="14"/>
      <c r="T102" s="14"/>
      <c r="U102" s="14"/>
      <c r="V102" s="14"/>
      <c r="W102" s="14">
        <f t="shared" si="32"/>
        <v>0</v>
      </c>
      <c r="X102" s="16"/>
      <c r="Y102" s="19">
        <f>+(J102*D102)+(O102*E102)+(W102*'1 5 20 payroll'!$AI$7)+X102</f>
        <v>0</v>
      </c>
      <c r="Z102" s="14" t="s">
        <v>120</v>
      </c>
      <c r="AA102" s="13"/>
      <c r="AB102" s="16"/>
    </row>
    <row r="103" spans="1:37" x14ac:dyDescent="0.25">
      <c r="A103" s="14" t="s">
        <v>46</v>
      </c>
      <c r="B103" s="14" t="s">
        <v>43</v>
      </c>
      <c r="C103" s="14">
        <v>8</v>
      </c>
      <c r="D103" s="16">
        <v>29</v>
      </c>
      <c r="E103" s="16">
        <v>25</v>
      </c>
      <c r="F103" s="14"/>
      <c r="G103" s="14"/>
      <c r="H103" s="14"/>
      <c r="I103" s="14"/>
      <c r="J103" s="14">
        <f t="shared" si="30"/>
        <v>0</v>
      </c>
      <c r="K103" s="14"/>
      <c r="L103" s="14"/>
      <c r="M103" s="14"/>
      <c r="N103" s="14"/>
      <c r="O103" s="14">
        <f t="shared" si="31"/>
        <v>0</v>
      </c>
      <c r="P103" s="14"/>
      <c r="Q103" s="14"/>
      <c r="R103" s="14"/>
      <c r="S103" s="14"/>
      <c r="T103" s="14"/>
      <c r="U103" s="14"/>
      <c r="V103" s="14"/>
      <c r="W103" s="14">
        <f t="shared" si="32"/>
        <v>0</v>
      </c>
      <c r="X103" s="16"/>
      <c r="Y103" s="19">
        <f>+(J103*D103)+(O103*E103)+(W103*'1 5 20 payroll'!$AI$7)+X103</f>
        <v>0</v>
      </c>
      <c r="Z103" s="14" t="s">
        <v>120</v>
      </c>
      <c r="AA103" s="13"/>
      <c r="AB103" s="20"/>
    </row>
    <row r="104" spans="1:37" x14ac:dyDescent="0.25">
      <c r="A104" s="14" t="s">
        <v>313</v>
      </c>
      <c r="B104" s="14" t="s">
        <v>229</v>
      </c>
      <c r="C104" s="14">
        <v>8</v>
      </c>
      <c r="D104" s="16">
        <v>29</v>
      </c>
      <c r="E104" s="16">
        <v>25</v>
      </c>
      <c r="F104" s="14"/>
      <c r="G104" s="14"/>
      <c r="H104" s="14"/>
      <c r="I104" s="14"/>
      <c r="J104" s="14">
        <f t="shared" si="30"/>
        <v>0</v>
      </c>
      <c r="K104" s="14"/>
      <c r="L104" s="14"/>
      <c r="M104" s="14"/>
      <c r="N104" s="14"/>
      <c r="O104" s="14">
        <f t="shared" si="31"/>
        <v>0</v>
      </c>
      <c r="P104" s="14"/>
      <c r="Q104" s="14"/>
      <c r="R104" s="14"/>
      <c r="S104" s="14"/>
      <c r="T104" s="14"/>
      <c r="U104" s="14"/>
      <c r="V104" s="14"/>
      <c r="W104" s="14">
        <f t="shared" si="32"/>
        <v>0</v>
      </c>
      <c r="X104" s="16"/>
      <c r="Y104" s="19">
        <f>+(J104*D104)+(O104*E104)+(W104*'1 5 20 payroll'!$AI$7)+X104</f>
        <v>0</v>
      </c>
      <c r="Z104" s="14" t="s">
        <v>120</v>
      </c>
      <c r="AA104" s="13"/>
      <c r="AB104" s="20"/>
    </row>
    <row r="105" spans="1:37" x14ac:dyDescent="0.25">
      <c r="A105" s="25" t="s">
        <v>366</v>
      </c>
      <c r="B105" s="14" t="s">
        <v>381</v>
      </c>
      <c r="C105" s="14">
        <v>8</v>
      </c>
      <c r="D105" s="16">
        <v>29</v>
      </c>
      <c r="E105" s="16">
        <v>25</v>
      </c>
      <c r="F105" s="14"/>
      <c r="G105" s="14"/>
      <c r="H105" s="14"/>
      <c r="I105" s="14"/>
      <c r="J105" s="14">
        <f t="shared" si="30"/>
        <v>0</v>
      </c>
      <c r="K105" s="14"/>
      <c r="L105" s="14"/>
      <c r="M105" s="14"/>
      <c r="N105" s="14"/>
      <c r="O105" s="14">
        <f t="shared" si="31"/>
        <v>0</v>
      </c>
      <c r="P105" s="14"/>
      <c r="Q105" s="14"/>
      <c r="R105" s="14"/>
      <c r="S105" s="14"/>
      <c r="T105" s="14"/>
      <c r="U105" s="14"/>
      <c r="V105" s="14"/>
      <c r="W105" s="14">
        <f t="shared" si="32"/>
        <v>0</v>
      </c>
      <c r="X105" s="16"/>
      <c r="Y105" s="19">
        <f>+(J105*D105)+(O105*E105)+(W105*'1 5 20 payroll'!$AI$7)+X105</f>
        <v>0</v>
      </c>
      <c r="Z105" s="14" t="s">
        <v>177</v>
      </c>
      <c r="AA105" s="20"/>
      <c r="AB105" s="20"/>
      <c r="AC105" s="22"/>
      <c r="AD105" s="16"/>
      <c r="AE105" s="26"/>
    </row>
    <row r="106" spans="1:37" x14ac:dyDescent="0.25">
      <c r="A106" s="14" t="s">
        <v>121</v>
      </c>
      <c r="B106" s="14" t="s">
        <v>98</v>
      </c>
      <c r="C106" s="14">
        <v>8</v>
      </c>
      <c r="D106" s="16">
        <v>29</v>
      </c>
      <c r="E106" s="16">
        <v>25</v>
      </c>
      <c r="F106" s="14"/>
      <c r="G106" s="14"/>
      <c r="H106" s="14"/>
      <c r="I106" s="14"/>
      <c r="J106" s="14">
        <f t="shared" si="30"/>
        <v>0</v>
      </c>
      <c r="K106" s="14"/>
      <c r="L106" s="14"/>
      <c r="M106" s="14"/>
      <c r="N106" s="14"/>
      <c r="O106" s="14">
        <f t="shared" si="31"/>
        <v>0</v>
      </c>
      <c r="P106" s="14"/>
      <c r="Q106" s="14"/>
      <c r="R106" s="14"/>
      <c r="S106" s="14"/>
      <c r="T106" s="14"/>
      <c r="U106" s="14"/>
      <c r="V106" s="14"/>
      <c r="W106" s="14">
        <f t="shared" si="32"/>
        <v>0</v>
      </c>
      <c r="X106" s="16"/>
      <c r="Y106" s="19">
        <f>+(J106*D106)+(O106*E106)+(W106*'1 5 20 payroll'!$AI$7)+X106</f>
        <v>0</v>
      </c>
      <c r="Z106" s="14" t="s">
        <v>120</v>
      </c>
      <c r="AA106" s="13"/>
      <c r="AB106" s="20"/>
      <c r="AC106" s="13"/>
      <c r="AD106" s="16"/>
      <c r="AE106" s="13"/>
    </row>
    <row r="107" spans="1:37" x14ac:dyDescent="0.25">
      <c r="A107" s="14" t="s">
        <v>274</v>
      </c>
      <c r="B107" s="14" t="s">
        <v>275</v>
      </c>
      <c r="C107" s="14">
        <v>8</v>
      </c>
      <c r="D107" s="16">
        <v>29</v>
      </c>
      <c r="E107" s="16">
        <v>25</v>
      </c>
      <c r="F107" s="14"/>
      <c r="G107" s="14"/>
      <c r="H107" s="14"/>
      <c r="I107" s="14"/>
      <c r="J107" s="14">
        <f t="shared" si="30"/>
        <v>0</v>
      </c>
      <c r="K107" s="14"/>
      <c r="L107" s="14"/>
      <c r="M107" s="14"/>
      <c r="N107" s="14"/>
      <c r="O107" s="14">
        <f t="shared" si="31"/>
        <v>0</v>
      </c>
      <c r="P107" s="14"/>
      <c r="Q107" s="14"/>
      <c r="R107" s="14"/>
      <c r="S107" s="14"/>
      <c r="T107" s="14"/>
      <c r="U107" s="14"/>
      <c r="V107" s="14"/>
      <c r="W107" s="14">
        <f t="shared" si="32"/>
        <v>0</v>
      </c>
      <c r="X107" s="16"/>
      <c r="Y107" s="19">
        <f>+(J107*D107)+(O107*E107)+(W107*'1 5 20 payroll'!$AI$7)+X107</f>
        <v>0</v>
      </c>
      <c r="Z107" s="14" t="s">
        <v>370</v>
      </c>
      <c r="AA107" s="13"/>
      <c r="AB107" s="20"/>
      <c r="AC107" s="13"/>
    </row>
    <row r="108" spans="1:37" x14ac:dyDescent="0.25">
      <c r="A108" s="14" t="s">
        <v>44</v>
      </c>
      <c r="B108" s="14" t="s">
        <v>17</v>
      </c>
      <c r="C108" s="14">
        <v>8</v>
      </c>
      <c r="D108" s="16">
        <v>29</v>
      </c>
      <c r="E108" s="16">
        <v>25</v>
      </c>
      <c r="F108" s="14"/>
      <c r="G108" s="14"/>
      <c r="H108" s="14"/>
      <c r="I108" s="14"/>
      <c r="J108" s="14">
        <f t="shared" si="30"/>
        <v>0</v>
      </c>
      <c r="K108" s="14"/>
      <c r="L108" s="14"/>
      <c r="M108" s="14"/>
      <c r="N108" s="14"/>
      <c r="O108" s="14">
        <f t="shared" si="31"/>
        <v>0</v>
      </c>
      <c r="P108" s="14"/>
      <c r="Q108" s="14"/>
      <c r="R108" s="14"/>
      <c r="S108" s="14"/>
      <c r="T108" s="14"/>
      <c r="U108" s="14"/>
      <c r="V108" s="14"/>
      <c r="W108" s="14">
        <f t="shared" si="32"/>
        <v>0</v>
      </c>
      <c r="X108" s="16"/>
      <c r="Y108" s="19">
        <f>+(J108*D108)+(O108*E108)+(W108*'1 5 20 payroll'!$AI$7)+X108</f>
        <v>0</v>
      </c>
      <c r="Z108" s="14" t="s">
        <v>120</v>
      </c>
      <c r="AA108" s="13"/>
      <c r="AB108" s="20"/>
      <c r="AC108" s="22"/>
    </row>
    <row r="109" spans="1:37" x14ac:dyDescent="0.25">
      <c r="A109" s="14" t="s">
        <v>399</v>
      </c>
      <c r="B109" s="14" t="s">
        <v>400</v>
      </c>
      <c r="C109" s="14">
        <v>8</v>
      </c>
      <c r="D109" s="16">
        <v>29</v>
      </c>
      <c r="E109" s="16">
        <v>25</v>
      </c>
      <c r="F109" s="14"/>
      <c r="G109" s="14"/>
      <c r="H109" s="14"/>
      <c r="I109" s="14"/>
      <c r="J109" s="14">
        <f t="shared" si="30"/>
        <v>0</v>
      </c>
      <c r="K109" s="14"/>
      <c r="L109" s="14"/>
      <c r="M109" s="14"/>
      <c r="O109" s="14">
        <f t="shared" si="31"/>
        <v>0</v>
      </c>
      <c r="P109" s="14"/>
      <c r="Q109" s="14"/>
      <c r="R109" s="14"/>
      <c r="S109" s="14"/>
      <c r="T109" s="14"/>
      <c r="U109" s="14"/>
      <c r="V109" s="14"/>
      <c r="W109" s="14">
        <f t="shared" si="32"/>
        <v>0</v>
      </c>
      <c r="X109" s="16"/>
      <c r="Y109" s="19">
        <f>+(J109*D109)+(O109*E109)+(W109*'1 5 20 payroll'!$AI$7)+X109</f>
        <v>0</v>
      </c>
      <c r="Z109" s="14" t="s">
        <v>120</v>
      </c>
      <c r="AA109" s="13"/>
      <c r="AB109" s="16"/>
      <c r="AC109" s="22"/>
      <c r="AD109" s="16"/>
      <c r="AE109" s="13"/>
      <c r="AF109" s="14"/>
      <c r="AG109" s="14"/>
      <c r="AH109" s="14"/>
      <c r="AI109" s="14"/>
      <c r="AJ109" s="14"/>
      <c r="AK109" s="14"/>
    </row>
    <row r="110" spans="1:37" x14ac:dyDescent="0.25">
      <c r="A110" s="25" t="s">
        <v>272</v>
      </c>
      <c r="B110" s="14" t="s">
        <v>62</v>
      </c>
      <c r="C110" s="14">
        <v>8</v>
      </c>
      <c r="D110" s="16">
        <v>29</v>
      </c>
      <c r="E110" s="16">
        <v>25</v>
      </c>
      <c r="F110" s="14"/>
      <c r="G110" s="14"/>
      <c r="H110" s="14"/>
      <c r="I110" s="14"/>
      <c r="J110" s="14">
        <f t="shared" si="30"/>
        <v>0</v>
      </c>
      <c r="K110" s="14"/>
      <c r="L110" s="14"/>
      <c r="M110" s="14"/>
      <c r="N110" s="14"/>
      <c r="O110" s="14">
        <f t="shared" si="31"/>
        <v>0</v>
      </c>
      <c r="P110" s="14"/>
      <c r="Q110" s="14"/>
      <c r="R110" s="14"/>
      <c r="S110" s="14"/>
      <c r="T110" s="14"/>
      <c r="U110" s="14"/>
      <c r="V110" s="14"/>
      <c r="W110" s="14">
        <f t="shared" si="32"/>
        <v>0</v>
      </c>
      <c r="X110" s="16"/>
      <c r="Y110" s="19">
        <f>+(J110*D110)+(O110*E110)+(W110*'1 5 20 payroll'!$AI$7)+X110</f>
        <v>0</v>
      </c>
      <c r="Z110" s="14" t="s">
        <v>120</v>
      </c>
      <c r="AA110" s="13"/>
      <c r="AB110" s="16"/>
      <c r="AC110" s="22"/>
      <c r="AD110" s="16"/>
      <c r="AE110" s="13"/>
    </row>
    <row r="111" spans="1:37" x14ac:dyDescent="0.25">
      <c r="A111" s="14" t="s">
        <v>28</v>
      </c>
      <c r="B111" s="14" t="s">
        <v>29</v>
      </c>
      <c r="C111" s="14">
        <v>5</v>
      </c>
      <c r="D111" s="16">
        <v>47</v>
      </c>
      <c r="E111" s="16">
        <v>32</v>
      </c>
      <c r="H111" s="14"/>
      <c r="I111" s="14"/>
      <c r="J111" s="14">
        <f t="shared" si="30"/>
        <v>0</v>
      </c>
      <c r="K111" s="14"/>
      <c r="L111" s="14"/>
      <c r="M111" s="14"/>
      <c r="N111" s="14"/>
      <c r="O111" s="14">
        <f t="shared" si="31"/>
        <v>0</v>
      </c>
      <c r="P111" s="14"/>
      <c r="Q111" s="14"/>
      <c r="R111" s="14"/>
      <c r="S111" s="14"/>
      <c r="T111" s="14"/>
      <c r="U111" s="14"/>
      <c r="V111" s="14"/>
      <c r="W111" s="14">
        <f t="shared" si="32"/>
        <v>0</v>
      </c>
      <c r="X111" s="16"/>
      <c r="Y111" s="19">
        <f>+(J111*D111)+(O111*E111)+(W111*'1 5 20 payroll'!$AI$7)+X111</f>
        <v>0</v>
      </c>
      <c r="Z111" s="14" t="s">
        <v>120</v>
      </c>
      <c r="AA111" s="13"/>
      <c r="AB111" s="20"/>
      <c r="AC111" s="14"/>
    </row>
    <row r="112" spans="1:37" x14ac:dyDescent="0.25">
      <c r="A112" s="14" t="s">
        <v>358</v>
      </c>
      <c r="B112" s="14" t="s">
        <v>287</v>
      </c>
      <c r="C112" s="14">
        <v>8</v>
      </c>
      <c r="D112" s="16">
        <v>29</v>
      </c>
      <c r="E112" s="16">
        <v>25</v>
      </c>
      <c r="F112" s="14"/>
      <c r="G112" s="14"/>
      <c r="H112" s="14"/>
      <c r="I112" s="14"/>
      <c r="J112" s="14">
        <f t="shared" si="30"/>
        <v>0</v>
      </c>
      <c r="K112" s="14"/>
      <c r="L112" s="14"/>
      <c r="M112" s="14"/>
      <c r="N112" s="14"/>
      <c r="O112" s="14">
        <f t="shared" si="31"/>
        <v>0</v>
      </c>
      <c r="P112" s="14"/>
      <c r="Q112" s="14"/>
      <c r="R112" s="14"/>
      <c r="S112" s="14"/>
      <c r="T112" s="14"/>
      <c r="U112" s="14"/>
      <c r="V112" s="14"/>
      <c r="W112" s="14">
        <f t="shared" si="32"/>
        <v>0</v>
      </c>
      <c r="X112" s="16"/>
      <c r="Y112" s="19">
        <f>+(J112*D112)+(O112*E112)+(W112*'1 5 20 payroll'!$AI$7)+X112</f>
        <v>0</v>
      </c>
      <c r="Z112" s="14" t="s">
        <v>120</v>
      </c>
      <c r="AA112" s="13"/>
      <c r="AB112" s="16"/>
      <c r="AC112" s="14"/>
      <c r="AD112" s="16"/>
      <c r="AE112" s="14"/>
      <c r="AF112" s="14"/>
      <c r="AG112" s="14"/>
      <c r="AH112" s="14"/>
      <c r="AI112" s="14"/>
    </row>
    <row r="113" spans="1:34" x14ac:dyDescent="0.25">
      <c r="A113" s="14" t="s">
        <v>0</v>
      </c>
      <c r="B113" s="14" t="s">
        <v>397</v>
      </c>
      <c r="C113" s="14">
        <v>8</v>
      </c>
      <c r="D113" s="16">
        <v>29</v>
      </c>
      <c r="E113" s="16">
        <v>25</v>
      </c>
      <c r="F113" s="14"/>
      <c r="G113" s="14"/>
      <c r="H113" s="14"/>
      <c r="I113" s="14"/>
      <c r="J113" s="14">
        <f t="shared" si="30"/>
        <v>0</v>
      </c>
      <c r="K113" s="14"/>
      <c r="L113" s="14"/>
      <c r="M113" s="14"/>
      <c r="N113" s="14"/>
      <c r="O113" s="14">
        <f t="shared" si="31"/>
        <v>0</v>
      </c>
      <c r="P113" s="14"/>
      <c r="Q113" s="14"/>
      <c r="R113" s="14"/>
      <c r="S113" s="14"/>
      <c r="T113" s="14"/>
      <c r="U113" s="14"/>
      <c r="V113" s="14"/>
      <c r="W113" s="14">
        <f t="shared" si="32"/>
        <v>0</v>
      </c>
      <c r="X113" s="16"/>
      <c r="Y113" s="19">
        <f>+(J113*D113)+(O113*E113)+(W113*'1 5 20 payroll'!$AI$7)+X113</f>
        <v>0</v>
      </c>
      <c r="Z113" s="14" t="s">
        <v>120</v>
      </c>
      <c r="AA113" s="20"/>
      <c r="AB113" s="16"/>
      <c r="AC113" s="22"/>
    </row>
    <row r="114" spans="1:34" x14ac:dyDescent="0.25">
      <c r="A114" s="14" t="s">
        <v>360</v>
      </c>
      <c r="B114" s="14" t="s">
        <v>357</v>
      </c>
      <c r="C114" s="14">
        <v>8</v>
      </c>
      <c r="D114" s="16">
        <v>29</v>
      </c>
      <c r="E114" s="16">
        <v>25</v>
      </c>
      <c r="F114" s="14"/>
      <c r="G114" s="14"/>
      <c r="H114" s="14"/>
      <c r="I114" s="14"/>
      <c r="J114" s="14">
        <f t="shared" si="30"/>
        <v>0</v>
      </c>
      <c r="K114" s="14"/>
      <c r="L114" s="14"/>
      <c r="M114" s="14"/>
      <c r="N114" s="14"/>
      <c r="O114" s="14">
        <f t="shared" si="31"/>
        <v>0</v>
      </c>
      <c r="P114" s="14"/>
      <c r="Q114" s="14"/>
      <c r="R114" s="14"/>
      <c r="S114" s="14"/>
      <c r="T114" s="14"/>
      <c r="U114" s="14"/>
      <c r="V114" s="14"/>
      <c r="W114" s="14">
        <f t="shared" si="32"/>
        <v>0</v>
      </c>
      <c r="X114" s="16"/>
      <c r="Y114" s="19">
        <f>+(J114*D114)+(O114*E114)+(W114*'1 5 20 payroll'!$AI$7)+X114</f>
        <v>0</v>
      </c>
      <c r="Z114" s="14" t="s">
        <v>120</v>
      </c>
      <c r="AA114" s="13"/>
      <c r="AB114" s="16"/>
      <c r="AC114" s="14"/>
    </row>
    <row r="115" spans="1:34" x14ac:dyDescent="0.25">
      <c r="A115" s="14" t="s">
        <v>193</v>
      </c>
      <c r="B115" s="14" t="s">
        <v>194</v>
      </c>
      <c r="C115" s="14">
        <v>8</v>
      </c>
      <c r="D115" s="16">
        <v>29</v>
      </c>
      <c r="E115" s="16">
        <v>25</v>
      </c>
      <c r="F115" s="14"/>
      <c r="G115" s="14"/>
      <c r="H115" s="14"/>
      <c r="I115" s="14"/>
      <c r="J115" s="14">
        <f t="shared" si="30"/>
        <v>0</v>
      </c>
      <c r="K115" s="14"/>
      <c r="L115" s="14"/>
      <c r="M115" s="14"/>
      <c r="N115" s="14"/>
      <c r="O115" s="14">
        <f t="shared" si="31"/>
        <v>0</v>
      </c>
      <c r="P115" s="14"/>
      <c r="Q115" s="14"/>
      <c r="R115" s="14"/>
      <c r="S115" s="14"/>
      <c r="T115" s="14"/>
      <c r="U115" s="14"/>
      <c r="V115" s="14"/>
      <c r="W115" s="14">
        <f t="shared" si="32"/>
        <v>0</v>
      </c>
      <c r="X115" s="16"/>
      <c r="Y115" s="19">
        <f>+(J115*D115)+(O115*E115)+(W115*'1 5 20 payroll'!$AI$7)+X115</f>
        <v>0</v>
      </c>
      <c r="Z115" s="14" t="s">
        <v>120</v>
      </c>
      <c r="AA115" s="14"/>
      <c r="AB115" s="14"/>
      <c r="AC115" s="22"/>
      <c r="AD115" s="16"/>
      <c r="AE115" s="14"/>
      <c r="AF115" s="14"/>
      <c r="AG115" s="14"/>
    </row>
    <row r="116" spans="1:34" x14ac:dyDescent="0.25">
      <c r="A116" s="14" t="s">
        <v>81</v>
      </c>
      <c r="B116" s="14" t="s">
        <v>80</v>
      </c>
      <c r="C116" s="14">
        <v>8</v>
      </c>
      <c r="D116" s="16">
        <v>29</v>
      </c>
      <c r="E116" s="16">
        <v>25</v>
      </c>
      <c r="F116" s="14"/>
      <c r="G116" s="14"/>
      <c r="H116" s="14"/>
      <c r="I116" s="14"/>
      <c r="J116" s="14">
        <f t="shared" si="30"/>
        <v>0</v>
      </c>
      <c r="K116" s="14"/>
      <c r="L116" s="14"/>
      <c r="M116" s="14"/>
      <c r="N116" s="14"/>
      <c r="O116" s="14">
        <f t="shared" si="31"/>
        <v>0</v>
      </c>
      <c r="P116" s="14"/>
      <c r="Q116" s="14"/>
      <c r="R116" s="14"/>
      <c r="S116" s="14"/>
      <c r="T116" s="14"/>
      <c r="U116" s="14"/>
      <c r="V116" s="14"/>
      <c r="W116" s="14">
        <f t="shared" si="32"/>
        <v>0</v>
      </c>
      <c r="X116" s="16"/>
      <c r="Y116" s="19">
        <f>+(J116*D116)+(O116*E116)+(W116*'1 5 20 payroll'!$AI$7)+X116</f>
        <v>0</v>
      </c>
      <c r="Z116" s="14" t="s">
        <v>120</v>
      </c>
      <c r="AA116" s="13"/>
      <c r="AB116" s="20"/>
    </row>
    <row r="117" spans="1:34" x14ac:dyDescent="0.25">
      <c r="A117" s="14" t="s">
        <v>264</v>
      </c>
      <c r="B117" s="14" t="s">
        <v>80</v>
      </c>
      <c r="C117" s="14">
        <v>8</v>
      </c>
      <c r="D117" s="16">
        <v>29</v>
      </c>
      <c r="E117" s="16">
        <v>25</v>
      </c>
      <c r="F117" s="14"/>
      <c r="G117" s="14"/>
      <c r="H117" s="14"/>
      <c r="I117" s="14"/>
      <c r="J117" s="14">
        <f t="shared" si="30"/>
        <v>0</v>
      </c>
      <c r="K117" s="14"/>
      <c r="L117" s="14"/>
      <c r="M117" s="14"/>
      <c r="N117" s="14"/>
      <c r="O117" s="14">
        <f t="shared" si="31"/>
        <v>0</v>
      </c>
      <c r="P117" s="14"/>
      <c r="Q117" s="14"/>
      <c r="R117" s="14"/>
      <c r="S117" s="14"/>
      <c r="T117" s="14"/>
      <c r="U117" s="14"/>
      <c r="V117" s="14"/>
      <c r="W117" s="14">
        <f t="shared" si="32"/>
        <v>0</v>
      </c>
      <c r="X117" s="16"/>
      <c r="Y117" s="19">
        <f>+(J117*D117)+(O117*E117)+(W117*'1 5 20 payroll'!$AI$7)+X117</f>
        <v>0</v>
      </c>
      <c r="Z117" s="14" t="s">
        <v>120</v>
      </c>
      <c r="AA117" s="20"/>
      <c r="AB117" s="20"/>
    </row>
    <row r="118" spans="1:34" x14ac:dyDescent="0.25">
      <c r="A118" s="14" t="s">
        <v>276</v>
      </c>
      <c r="B118" s="14" t="s">
        <v>277</v>
      </c>
      <c r="C118" s="14">
        <v>8</v>
      </c>
      <c r="D118" s="16">
        <v>29</v>
      </c>
      <c r="E118" s="16">
        <v>25</v>
      </c>
      <c r="G118" s="14"/>
      <c r="H118" s="14"/>
      <c r="I118" s="14"/>
      <c r="J118" s="14">
        <f t="shared" si="30"/>
        <v>0</v>
      </c>
      <c r="K118" s="14"/>
      <c r="L118" s="14"/>
      <c r="M118" s="14"/>
      <c r="N118" s="14"/>
      <c r="O118" s="14">
        <f t="shared" si="31"/>
        <v>0</v>
      </c>
      <c r="P118" s="14"/>
      <c r="Q118" s="14"/>
      <c r="R118" s="14"/>
      <c r="S118" s="14"/>
      <c r="T118" s="14"/>
      <c r="U118" s="14"/>
      <c r="V118" s="14"/>
      <c r="W118" s="14">
        <f t="shared" si="32"/>
        <v>0</v>
      </c>
      <c r="X118" s="16"/>
      <c r="Y118" s="19">
        <f>+(J118*D118)+(O118*E118)+(W118*'1 5 20 payroll'!$AI$7)+X118</f>
        <v>0</v>
      </c>
      <c r="Z118" s="14" t="s">
        <v>120</v>
      </c>
      <c r="AA118" s="13"/>
      <c r="AB118" s="16"/>
      <c r="AC118" s="13"/>
      <c r="AD118" s="16"/>
    </row>
    <row r="119" spans="1:34" x14ac:dyDescent="0.25">
      <c r="A119" s="14" t="s">
        <v>250</v>
      </c>
      <c r="B119" s="14" t="s">
        <v>384</v>
      </c>
      <c r="C119" s="14">
        <v>6</v>
      </c>
      <c r="D119" s="22">
        <v>40</v>
      </c>
      <c r="E119" s="22">
        <v>29</v>
      </c>
      <c r="G119" s="14"/>
      <c r="H119" s="14"/>
      <c r="I119" s="14"/>
      <c r="J119" s="14">
        <f t="shared" si="30"/>
        <v>0</v>
      </c>
      <c r="K119" s="14"/>
      <c r="L119" s="14"/>
      <c r="M119" s="14"/>
      <c r="N119" s="14"/>
      <c r="O119" s="14">
        <f t="shared" si="31"/>
        <v>0</v>
      </c>
      <c r="Q119" s="14"/>
      <c r="R119" s="14"/>
      <c r="S119" s="14"/>
      <c r="T119" s="14"/>
      <c r="U119" s="14"/>
      <c r="V119" s="14"/>
      <c r="W119" s="14">
        <f t="shared" si="32"/>
        <v>0</v>
      </c>
      <c r="X119" s="16"/>
      <c r="Y119" s="19">
        <f>+(J119*D119)+(O119*E119)+(W119*'1 5 20 payroll'!$AI$7)+X119</f>
        <v>0</v>
      </c>
      <c r="Z119" s="14" t="s">
        <v>120</v>
      </c>
      <c r="AA119" s="20"/>
      <c r="AB119" s="16"/>
      <c r="AC119" s="14"/>
      <c r="AD119" s="16"/>
      <c r="AE119" s="14"/>
      <c r="AF119" s="14"/>
    </row>
    <row r="120" spans="1:34" x14ac:dyDescent="0.25">
      <c r="A120" s="14" t="s">
        <v>305</v>
      </c>
      <c r="B120" s="14" t="s">
        <v>306</v>
      </c>
      <c r="C120" s="14">
        <v>8</v>
      </c>
      <c r="D120" s="16">
        <v>29</v>
      </c>
      <c r="E120" s="16">
        <v>25</v>
      </c>
      <c r="F120" s="14"/>
      <c r="G120" s="14"/>
      <c r="H120" s="14"/>
      <c r="I120" s="14"/>
      <c r="J120" s="14">
        <f t="shared" si="30"/>
        <v>0</v>
      </c>
      <c r="L120" s="14"/>
      <c r="M120" s="14"/>
      <c r="N120" s="14"/>
      <c r="O120" s="14">
        <f t="shared" si="31"/>
        <v>0</v>
      </c>
      <c r="P120" s="14"/>
      <c r="Q120" s="14"/>
      <c r="R120" s="14"/>
      <c r="S120" s="14"/>
      <c r="T120" s="14"/>
      <c r="U120" s="14"/>
      <c r="V120" s="14"/>
      <c r="W120" s="14">
        <f t="shared" si="32"/>
        <v>0</v>
      </c>
      <c r="X120" s="16"/>
      <c r="Y120" s="19">
        <f>+(J120*D120)+(O120*E120)+(W120*'1 5 20 payroll'!$AI$7)+X120</f>
        <v>0</v>
      </c>
      <c r="Z120" t="s">
        <v>421</v>
      </c>
      <c r="AA120" s="13"/>
    </row>
    <row r="121" spans="1:34" x14ac:dyDescent="0.25">
      <c r="A121" s="14" t="s">
        <v>307</v>
      </c>
      <c r="B121" s="14" t="s">
        <v>306</v>
      </c>
      <c r="C121" s="14">
        <v>8</v>
      </c>
      <c r="D121" s="16">
        <v>29</v>
      </c>
      <c r="E121" s="16">
        <v>25</v>
      </c>
      <c r="F121" s="14"/>
      <c r="G121" s="14"/>
      <c r="H121" s="14"/>
      <c r="I121" s="14"/>
      <c r="J121" s="14">
        <f t="shared" si="30"/>
        <v>0</v>
      </c>
      <c r="L121" s="14"/>
      <c r="M121" s="14"/>
      <c r="N121" s="14"/>
      <c r="O121" s="14">
        <f t="shared" si="31"/>
        <v>0</v>
      </c>
      <c r="P121" s="14"/>
      <c r="Q121" s="14"/>
      <c r="R121" s="14"/>
      <c r="S121" s="14"/>
      <c r="T121" s="14"/>
      <c r="U121" s="14"/>
      <c r="V121" s="14"/>
      <c r="W121" s="14">
        <f t="shared" si="32"/>
        <v>0</v>
      </c>
      <c r="X121" s="16"/>
      <c r="Y121" s="19">
        <f>+(J121*D121)+(O121*E121)+(W121*'1 5 20 payroll'!$AI$7)+X121</f>
        <v>0</v>
      </c>
      <c r="Z121" s="14" t="s">
        <v>120</v>
      </c>
      <c r="AA121" s="13"/>
    </row>
    <row r="122" spans="1:34" x14ac:dyDescent="0.25">
      <c r="A122" t="s">
        <v>238</v>
      </c>
      <c r="B122" t="s">
        <v>424</v>
      </c>
      <c r="C122">
        <v>8</v>
      </c>
      <c r="D122" s="16">
        <v>29</v>
      </c>
      <c r="E122" s="16">
        <v>25</v>
      </c>
      <c r="F122" s="14"/>
      <c r="G122" s="14"/>
      <c r="H122" s="14"/>
      <c r="I122" s="14"/>
      <c r="J122" s="14">
        <f t="shared" si="30"/>
        <v>0</v>
      </c>
      <c r="K122" s="14"/>
      <c r="L122" s="14"/>
      <c r="M122" s="14"/>
      <c r="N122" s="14"/>
      <c r="O122" s="14">
        <f t="shared" si="31"/>
        <v>0</v>
      </c>
      <c r="P122" s="14"/>
      <c r="Q122" s="14"/>
      <c r="R122" s="14"/>
      <c r="S122" s="14"/>
      <c r="T122" s="14"/>
      <c r="U122" s="14"/>
      <c r="V122" s="14"/>
      <c r="W122" s="14">
        <f t="shared" si="32"/>
        <v>0</v>
      </c>
      <c r="X122" s="16"/>
      <c r="Y122" s="19">
        <f>+(J122*D122)+(O122*E122)+(W122*'1 5 20 payroll'!$AI$7)+X122</f>
        <v>0</v>
      </c>
      <c r="Z122" t="s">
        <v>120</v>
      </c>
      <c r="AA122" s="20"/>
      <c r="AB122" s="16"/>
      <c r="AC122" s="13"/>
    </row>
    <row r="123" spans="1:34" x14ac:dyDescent="0.25">
      <c r="A123" s="14" t="s">
        <v>5</v>
      </c>
      <c r="B123" s="14" t="s">
        <v>6</v>
      </c>
      <c r="C123" s="14">
        <v>6</v>
      </c>
      <c r="D123" s="16">
        <v>40</v>
      </c>
      <c r="E123" s="16">
        <v>29</v>
      </c>
      <c r="G123" s="14"/>
      <c r="H123" s="14"/>
      <c r="I123" s="14"/>
      <c r="J123" s="14">
        <f t="shared" si="30"/>
        <v>0</v>
      </c>
      <c r="L123" s="14"/>
      <c r="M123" s="14"/>
      <c r="N123" s="14"/>
      <c r="O123" s="14">
        <f t="shared" si="31"/>
        <v>0</v>
      </c>
      <c r="P123" s="14"/>
      <c r="Q123" s="14"/>
      <c r="R123" s="14"/>
      <c r="S123" s="14"/>
      <c r="T123" s="14"/>
      <c r="U123" s="14"/>
      <c r="V123" s="14"/>
      <c r="W123" s="14">
        <f t="shared" si="32"/>
        <v>0</v>
      </c>
      <c r="X123" s="16"/>
      <c r="Y123" s="19">
        <f>+(J123*D123)+(O123*E123)+(W123*'1 5 20 payroll'!$AI$7)+X123</f>
        <v>0</v>
      </c>
      <c r="Z123" s="14" t="s">
        <v>120</v>
      </c>
      <c r="AA123" s="13"/>
      <c r="AB123" s="16"/>
      <c r="AC123" s="14"/>
      <c r="AD123" s="16"/>
      <c r="AE123" s="14"/>
    </row>
    <row r="124" spans="1:34" x14ac:dyDescent="0.25">
      <c r="A124" s="14" t="s">
        <v>363</v>
      </c>
      <c r="B124" s="14" t="s">
        <v>364</v>
      </c>
      <c r="C124" s="14">
        <v>8</v>
      </c>
      <c r="D124" s="16">
        <v>29</v>
      </c>
      <c r="E124" s="16">
        <v>25</v>
      </c>
      <c r="F124" s="14"/>
      <c r="G124" s="14"/>
      <c r="H124" s="14"/>
      <c r="I124" s="14"/>
      <c r="J124" s="14">
        <f t="shared" si="30"/>
        <v>0</v>
      </c>
      <c r="K124" s="14"/>
      <c r="L124" s="14"/>
      <c r="M124" s="14"/>
      <c r="N124" s="14"/>
      <c r="O124" s="14">
        <f t="shared" si="31"/>
        <v>0</v>
      </c>
      <c r="P124" s="14"/>
      <c r="Q124" s="14"/>
      <c r="R124" s="14"/>
      <c r="S124" s="14"/>
      <c r="T124" s="14"/>
      <c r="U124" s="14"/>
      <c r="V124" s="14"/>
      <c r="W124" s="14">
        <f t="shared" si="32"/>
        <v>0</v>
      </c>
      <c r="X124" s="16"/>
      <c r="Y124" s="19">
        <f>+(J124*D124)+(O124*E124)+(W124*'1 5 20 payroll'!$AI$7)+X124</f>
        <v>0</v>
      </c>
      <c r="Z124" s="14" t="s">
        <v>120</v>
      </c>
      <c r="AA124" s="20"/>
      <c r="AB124" s="20"/>
      <c r="AC124" s="14"/>
      <c r="AD124" s="16"/>
      <c r="AE124" s="14"/>
      <c r="AF124" s="14"/>
      <c r="AG124" s="14"/>
      <c r="AH124" s="14"/>
    </row>
    <row r="125" spans="1:34" x14ac:dyDescent="0.25">
      <c r="A125" s="14" t="s">
        <v>24</v>
      </c>
      <c r="B125" s="14" t="s">
        <v>25</v>
      </c>
      <c r="C125" s="14">
        <v>5</v>
      </c>
      <c r="D125" s="16">
        <v>47</v>
      </c>
      <c r="E125" s="16">
        <v>32</v>
      </c>
      <c r="F125" s="14"/>
      <c r="G125" s="14"/>
      <c r="H125" s="14"/>
      <c r="I125" s="14"/>
      <c r="J125" s="14">
        <f t="shared" si="30"/>
        <v>0</v>
      </c>
      <c r="K125" s="14"/>
      <c r="L125" s="14"/>
      <c r="M125" s="14"/>
      <c r="N125" s="14"/>
      <c r="O125" s="14">
        <f t="shared" si="31"/>
        <v>0</v>
      </c>
      <c r="P125" s="14"/>
      <c r="Q125" s="14"/>
      <c r="R125" s="14"/>
      <c r="S125" s="14"/>
      <c r="T125" s="14"/>
      <c r="U125" s="14"/>
      <c r="V125" s="14"/>
      <c r="W125" s="14">
        <f t="shared" si="32"/>
        <v>0</v>
      </c>
      <c r="X125" s="16"/>
      <c r="Y125" s="19">
        <f>+(J125*D125)+(O125*E125)+(W125*'1 5 20 payroll'!$AI$7)+X125</f>
        <v>0</v>
      </c>
      <c r="Z125" s="14" t="s">
        <v>120</v>
      </c>
      <c r="AA125" s="13"/>
      <c r="AB125" s="16"/>
      <c r="AC125" s="14"/>
      <c r="AD125" s="16"/>
      <c r="AE125" s="14"/>
    </row>
    <row r="126" spans="1:34" x14ac:dyDescent="0.25">
      <c r="A126" t="s">
        <v>412</v>
      </c>
      <c r="B126" t="s">
        <v>411</v>
      </c>
      <c r="C126">
        <v>8</v>
      </c>
      <c r="D126" s="16">
        <v>29</v>
      </c>
      <c r="E126" s="16">
        <v>25</v>
      </c>
      <c r="F126" s="14"/>
      <c r="G126" s="14"/>
      <c r="H126" s="14"/>
      <c r="I126" s="14"/>
      <c r="J126" s="14">
        <f t="shared" si="30"/>
        <v>0</v>
      </c>
      <c r="K126" s="14"/>
      <c r="L126" s="14"/>
      <c r="M126" s="14"/>
      <c r="N126" s="14"/>
      <c r="O126" s="14">
        <f t="shared" si="31"/>
        <v>0</v>
      </c>
      <c r="P126" s="14"/>
      <c r="Q126" s="14"/>
      <c r="R126" s="14"/>
      <c r="S126" s="14"/>
      <c r="T126" s="14"/>
      <c r="U126" s="14"/>
      <c r="V126" s="14"/>
      <c r="W126" s="14">
        <f t="shared" si="32"/>
        <v>0</v>
      </c>
      <c r="X126" s="16"/>
      <c r="Y126" s="19">
        <f>+(J126*D126)+(O126*E126)+(W126*'1 5 20 payroll'!$AI$7)+X126</f>
        <v>0</v>
      </c>
      <c r="Z126" s="9" t="s">
        <v>177</v>
      </c>
      <c r="AA126" s="13"/>
      <c r="AB126" s="16"/>
      <c r="AC126" s="22"/>
      <c r="AD126" s="16">
        <f>+Y126</f>
        <v>0</v>
      </c>
      <c r="AE126" s="14"/>
      <c r="AF126" s="14"/>
      <c r="AG126" s="14"/>
      <c r="AH126" s="14"/>
    </row>
    <row r="127" spans="1:34" x14ac:dyDescent="0.25">
      <c r="A127" s="14" t="s">
        <v>328</v>
      </c>
      <c r="B127" s="14" t="s">
        <v>329</v>
      </c>
      <c r="C127" s="14">
        <v>8</v>
      </c>
      <c r="D127" s="16">
        <v>29</v>
      </c>
      <c r="E127" s="16">
        <v>25</v>
      </c>
      <c r="F127" s="14"/>
      <c r="G127" s="14"/>
      <c r="H127" s="14"/>
      <c r="I127" s="14"/>
      <c r="J127" s="14">
        <f t="shared" si="30"/>
        <v>0</v>
      </c>
      <c r="K127" s="14"/>
      <c r="L127" s="14"/>
      <c r="M127" s="14"/>
      <c r="N127" s="14"/>
      <c r="O127" s="14">
        <f t="shared" si="31"/>
        <v>0</v>
      </c>
      <c r="P127" s="14"/>
      <c r="Q127" s="14"/>
      <c r="R127" s="14"/>
      <c r="S127" s="14"/>
      <c r="T127" s="14"/>
      <c r="U127" s="14"/>
      <c r="V127" s="14"/>
      <c r="W127" s="14">
        <f t="shared" si="32"/>
        <v>0</v>
      </c>
      <c r="X127" s="16"/>
      <c r="Y127" s="19">
        <f>+(J127*D127)+(O127*E127)+(W127*'1 5 20 payroll'!$AI$7)+X127</f>
        <v>0</v>
      </c>
      <c r="Z127" s="14" t="s">
        <v>120</v>
      </c>
      <c r="AA127" s="13"/>
      <c r="AB127" s="16"/>
      <c r="AC127" s="14"/>
      <c r="AD127" s="16"/>
      <c r="AE127" s="14"/>
      <c r="AF127" s="14"/>
    </row>
    <row r="128" spans="1:34" x14ac:dyDescent="0.25">
      <c r="A128" s="14" t="s">
        <v>330</v>
      </c>
      <c r="B128" s="14" t="s">
        <v>329</v>
      </c>
      <c r="C128" s="14">
        <v>8</v>
      </c>
      <c r="D128" s="16">
        <v>29</v>
      </c>
      <c r="E128" s="16">
        <v>25</v>
      </c>
      <c r="F128" s="14"/>
      <c r="G128" s="14"/>
      <c r="H128" s="14"/>
      <c r="I128" s="14"/>
      <c r="J128" s="14">
        <f t="shared" si="30"/>
        <v>0</v>
      </c>
      <c r="K128" s="14"/>
      <c r="L128" s="14"/>
      <c r="M128" s="14"/>
      <c r="N128" s="14"/>
      <c r="O128" s="14">
        <f t="shared" si="31"/>
        <v>0</v>
      </c>
      <c r="P128" s="14"/>
      <c r="Q128" s="14"/>
      <c r="R128" s="14"/>
      <c r="S128" s="14"/>
      <c r="T128" s="14"/>
      <c r="U128" s="14"/>
      <c r="V128" s="14"/>
      <c r="W128" s="14">
        <f t="shared" si="32"/>
        <v>0</v>
      </c>
      <c r="X128" s="16"/>
      <c r="Y128" s="19">
        <f>+(J128*D128)+(O128*E128)+(W128*'1 5 20 payroll'!$AI$7)+X128</f>
        <v>0</v>
      </c>
      <c r="Z128" s="14" t="s">
        <v>120</v>
      </c>
      <c r="AA128" s="13"/>
      <c r="AB128" s="16"/>
      <c r="AC128" s="14"/>
      <c r="AD128" s="16"/>
      <c r="AE128" s="14"/>
      <c r="AF128" s="14"/>
    </row>
    <row r="129" spans="1:33" x14ac:dyDescent="0.25">
      <c r="A129" s="14" t="s">
        <v>389</v>
      </c>
      <c r="B129" s="14" t="s">
        <v>390</v>
      </c>
      <c r="C129" s="14">
        <v>8</v>
      </c>
      <c r="D129" s="16">
        <v>29</v>
      </c>
      <c r="E129" s="16">
        <v>25</v>
      </c>
      <c r="F129" s="14"/>
      <c r="G129" s="14"/>
      <c r="H129" s="14"/>
      <c r="I129" s="14"/>
      <c r="J129" s="14">
        <f t="shared" si="30"/>
        <v>0</v>
      </c>
      <c r="K129" s="14"/>
      <c r="L129" s="14"/>
      <c r="M129" s="14"/>
      <c r="N129" s="14"/>
      <c r="O129" s="14">
        <f t="shared" si="31"/>
        <v>0</v>
      </c>
      <c r="P129" s="14"/>
      <c r="Q129" s="14"/>
      <c r="R129" s="14"/>
      <c r="S129" s="14"/>
      <c r="T129" s="14"/>
      <c r="U129" s="14"/>
      <c r="V129" s="14"/>
      <c r="W129" s="14">
        <f t="shared" si="32"/>
        <v>0</v>
      </c>
      <c r="X129" s="16"/>
      <c r="Y129" s="19">
        <f>+(J129*D129)+(O129*E129)+(W129*'1 5 20 payroll'!$AI$7)+X129</f>
        <v>0</v>
      </c>
      <c r="Z129" s="14" t="s">
        <v>120</v>
      </c>
      <c r="AA129" s="13"/>
      <c r="AB129" s="16"/>
      <c r="AC129" s="13"/>
      <c r="AD129" s="16"/>
      <c r="AE129" s="21"/>
    </row>
    <row r="130" spans="1:33" x14ac:dyDescent="0.25">
      <c r="A130" t="s">
        <v>47</v>
      </c>
      <c r="B130" t="s">
        <v>417</v>
      </c>
      <c r="C130">
        <v>8</v>
      </c>
      <c r="D130" s="28">
        <v>29</v>
      </c>
      <c r="E130" s="28">
        <v>25</v>
      </c>
      <c r="F130" s="14"/>
      <c r="G130" s="14"/>
      <c r="H130" s="14"/>
      <c r="I130" s="14"/>
      <c r="J130" s="14">
        <f t="shared" si="30"/>
        <v>0</v>
      </c>
      <c r="K130" s="14"/>
      <c r="L130" s="14"/>
      <c r="M130" s="14"/>
      <c r="N130" s="14"/>
      <c r="O130" s="14">
        <f t="shared" si="31"/>
        <v>0</v>
      </c>
      <c r="P130" s="14"/>
      <c r="Q130" s="14"/>
      <c r="R130" s="14"/>
      <c r="S130" s="14"/>
      <c r="T130" s="14"/>
      <c r="U130" s="14"/>
      <c r="V130" s="14"/>
      <c r="W130" s="14">
        <f t="shared" si="32"/>
        <v>0</v>
      </c>
      <c r="X130" s="16"/>
      <c r="Y130" s="19">
        <f>+(J130*D130)+(O130*E130)+(W130*'1 5 20 payroll'!$AI$7)+X130</f>
        <v>0</v>
      </c>
      <c r="Z130" s="9" t="s">
        <v>177</v>
      </c>
      <c r="AA130" s="14"/>
      <c r="AB130" s="14"/>
      <c r="AC130" s="14"/>
      <c r="AD130" s="16">
        <f>+Y130</f>
        <v>0</v>
      </c>
      <c r="AE130" s="13"/>
    </row>
    <row r="131" spans="1:33" x14ac:dyDescent="0.25">
      <c r="A131" s="14" t="s">
        <v>335</v>
      </c>
      <c r="B131" s="14" t="s">
        <v>233</v>
      </c>
      <c r="C131" s="14">
        <v>7</v>
      </c>
      <c r="D131" s="16">
        <v>34</v>
      </c>
      <c r="E131" s="16">
        <v>27</v>
      </c>
      <c r="G131" s="14"/>
      <c r="H131" s="14"/>
      <c r="I131" s="14"/>
      <c r="J131" s="14">
        <f t="shared" si="30"/>
        <v>0</v>
      </c>
      <c r="K131" s="14"/>
      <c r="L131" s="14"/>
      <c r="M131" s="14"/>
      <c r="N131" s="14"/>
      <c r="O131" s="14">
        <f t="shared" si="31"/>
        <v>0</v>
      </c>
      <c r="P131" s="14"/>
      <c r="Q131" s="14"/>
      <c r="R131" s="14"/>
      <c r="S131" s="14"/>
      <c r="T131" s="14"/>
      <c r="U131" s="14"/>
      <c r="V131" s="14"/>
      <c r="W131" s="14">
        <f t="shared" si="32"/>
        <v>0</v>
      </c>
      <c r="X131" s="16"/>
      <c r="Y131" s="19">
        <f>+(J131*D131)+(O131*E131)+(W131*'1 5 20 payroll'!$AI$7)+X131</f>
        <v>0</v>
      </c>
      <c r="Z131" s="14" t="s">
        <v>120</v>
      </c>
      <c r="AA131" s="13"/>
      <c r="AB131" s="16"/>
      <c r="AC131" s="22"/>
      <c r="AD131" s="16"/>
    </row>
    <row r="132" spans="1:33" x14ac:dyDescent="0.25">
      <c r="A132" s="14" t="s">
        <v>41</v>
      </c>
      <c r="B132" s="14" t="s">
        <v>95</v>
      </c>
      <c r="C132" s="14">
        <v>6</v>
      </c>
      <c r="D132" s="16">
        <v>40</v>
      </c>
      <c r="E132" s="16">
        <v>29</v>
      </c>
      <c r="G132" s="14"/>
      <c r="H132" s="14"/>
      <c r="I132" s="14"/>
      <c r="J132" s="14">
        <f t="shared" ref="J132:J138" si="33">COUNT(F132:I132)</f>
        <v>0</v>
      </c>
      <c r="K132" s="14"/>
      <c r="L132" s="14"/>
      <c r="M132" s="14"/>
      <c r="N132" s="14"/>
      <c r="O132" s="14">
        <f t="shared" ref="O132:O138" si="34">COUNT(K132:N132)</f>
        <v>0</v>
      </c>
      <c r="R132" s="14"/>
      <c r="T132" s="14"/>
      <c r="U132" s="14"/>
      <c r="V132" s="14"/>
      <c r="W132" s="14">
        <f t="shared" ref="W132:W138" si="35">COUNT(P132:V132)</f>
        <v>0</v>
      </c>
      <c r="X132" s="16"/>
      <c r="Y132" s="19">
        <f>+(J132*D132)+(O132*E132)+(W132*'1 5 20 payroll'!$AI$7)+X132</f>
        <v>0</v>
      </c>
      <c r="Z132" s="14" t="s">
        <v>120</v>
      </c>
      <c r="AA132" s="20"/>
      <c r="AB132" s="16"/>
      <c r="AC132" s="14"/>
      <c r="AD132" s="16"/>
      <c r="AE132" s="13"/>
      <c r="AF132" s="14"/>
      <c r="AG132" s="14"/>
    </row>
    <row r="133" spans="1:33" x14ac:dyDescent="0.25">
      <c r="A133" s="14" t="s">
        <v>50</v>
      </c>
      <c r="B133" s="14" t="s">
        <v>163</v>
      </c>
      <c r="C133" s="14">
        <v>7</v>
      </c>
      <c r="D133" s="16">
        <v>34</v>
      </c>
      <c r="E133" s="16">
        <v>29</v>
      </c>
      <c r="J133" s="14">
        <f t="shared" si="33"/>
        <v>0</v>
      </c>
      <c r="K133" s="14"/>
      <c r="L133" s="14"/>
      <c r="M133" s="14"/>
      <c r="N133" s="14"/>
      <c r="O133" s="14">
        <f t="shared" si="34"/>
        <v>0</v>
      </c>
      <c r="R133" s="14"/>
      <c r="T133" s="14"/>
      <c r="U133" s="14"/>
      <c r="V133" s="14"/>
      <c r="W133" s="14">
        <f t="shared" si="35"/>
        <v>0</v>
      </c>
      <c r="X133" s="16"/>
      <c r="Y133" s="19">
        <f>+(J133*D133)+(O133*E133)+(W133*'1 5 20 payroll'!$AI$7)+X133</f>
        <v>0</v>
      </c>
      <c r="Z133" s="14" t="s">
        <v>120</v>
      </c>
      <c r="AA133" s="13"/>
      <c r="AB133" s="2"/>
      <c r="AC133" s="22"/>
    </row>
    <row r="134" spans="1:33" x14ac:dyDescent="0.25">
      <c r="A134" t="s">
        <v>218</v>
      </c>
      <c r="B134" s="14" t="s">
        <v>185</v>
      </c>
      <c r="C134" s="14">
        <v>6</v>
      </c>
      <c r="D134" s="16">
        <v>40</v>
      </c>
      <c r="E134" s="16">
        <v>29</v>
      </c>
      <c r="G134" s="14"/>
      <c r="H134" s="14"/>
      <c r="I134" s="14"/>
      <c r="J134" s="14">
        <f t="shared" si="33"/>
        <v>0</v>
      </c>
      <c r="K134" s="14"/>
      <c r="L134" s="14"/>
      <c r="M134" s="14"/>
      <c r="N134" s="14"/>
      <c r="O134" s="14">
        <f t="shared" si="34"/>
        <v>0</v>
      </c>
      <c r="R134" s="14"/>
      <c r="T134" s="14"/>
      <c r="U134" s="14"/>
      <c r="V134" s="14"/>
      <c r="W134" s="14">
        <f t="shared" si="35"/>
        <v>0</v>
      </c>
      <c r="X134" s="16"/>
      <c r="Y134" s="19">
        <f>+(J134*D134)+(O134*E134)+(W134*'1 5 20 payroll'!$AI$7)+X134</f>
        <v>0</v>
      </c>
      <c r="Z134" s="14" t="s">
        <v>212</v>
      </c>
      <c r="AA134" s="13"/>
      <c r="AB134" s="16"/>
      <c r="AC134" s="13"/>
      <c r="AD134" s="16"/>
    </row>
    <row r="135" spans="1:33" x14ac:dyDescent="0.25">
      <c r="A135" s="14" t="s">
        <v>0</v>
      </c>
      <c r="B135" s="14" t="s">
        <v>229</v>
      </c>
      <c r="C135" s="14">
        <v>7</v>
      </c>
      <c r="D135" s="16">
        <v>34</v>
      </c>
      <c r="E135" s="16">
        <v>27</v>
      </c>
      <c r="G135" s="14"/>
      <c r="H135" s="14"/>
      <c r="I135" s="14"/>
      <c r="J135" s="14">
        <f t="shared" si="33"/>
        <v>0</v>
      </c>
      <c r="K135" s="14"/>
      <c r="L135" s="14"/>
      <c r="M135" s="14"/>
      <c r="N135" s="14"/>
      <c r="O135" s="14">
        <f t="shared" si="34"/>
        <v>0</v>
      </c>
      <c r="R135" s="14"/>
      <c r="T135" s="14"/>
      <c r="U135" s="14"/>
      <c r="V135" s="14"/>
      <c r="W135" s="14">
        <f t="shared" si="35"/>
        <v>0</v>
      </c>
      <c r="X135" s="16"/>
      <c r="Y135" s="19">
        <f>+(J135*D135)+(O135*E135)+(W135*'1 5 20 payroll'!$AI$7)+X135</f>
        <v>0</v>
      </c>
      <c r="Z135" s="14" t="s">
        <v>120</v>
      </c>
      <c r="AA135" s="1"/>
      <c r="AB135" s="20"/>
      <c r="AC135" s="13"/>
      <c r="AD135" s="16"/>
      <c r="AE135" s="21"/>
    </row>
    <row r="136" spans="1:33" x14ac:dyDescent="0.25">
      <c r="A136" s="14" t="s">
        <v>309</v>
      </c>
      <c r="B136" s="14" t="s">
        <v>310</v>
      </c>
      <c r="C136" s="14">
        <v>6</v>
      </c>
      <c r="D136" s="16">
        <v>40</v>
      </c>
      <c r="E136" s="16">
        <v>29</v>
      </c>
      <c r="F136" s="14"/>
      <c r="G136" s="14"/>
      <c r="H136" s="14"/>
      <c r="I136" s="14"/>
      <c r="J136" s="14">
        <f t="shared" si="33"/>
        <v>0</v>
      </c>
      <c r="K136" s="14"/>
      <c r="L136" s="14"/>
      <c r="M136" s="14"/>
      <c r="N136" s="14"/>
      <c r="O136" s="14">
        <f t="shared" si="34"/>
        <v>0</v>
      </c>
      <c r="R136" s="14"/>
      <c r="T136" s="14"/>
      <c r="U136" s="14"/>
      <c r="V136" s="14"/>
      <c r="W136" s="14">
        <f t="shared" si="35"/>
        <v>0</v>
      </c>
      <c r="X136" s="16"/>
      <c r="Y136" s="19">
        <f>+(J136*D136)+(O136*E136)+(W136*'1 5 20 payroll'!$AI$7)+X136</f>
        <v>0</v>
      </c>
      <c r="Z136" s="14" t="s">
        <v>120</v>
      </c>
      <c r="AA136" s="20"/>
      <c r="AB136" s="20"/>
      <c r="AC136" s="22"/>
      <c r="AD136" s="16"/>
      <c r="AE136" s="14"/>
      <c r="AF136" s="14"/>
    </row>
    <row r="137" spans="1:33" x14ac:dyDescent="0.25">
      <c r="A137" t="s">
        <v>91</v>
      </c>
      <c r="B137" t="s">
        <v>356</v>
      </c>
      <c r="C137">
        <v>8</v>
      </c>
      <c r="D137" s="16">
        <v>29</v>
      </c>
      <c r="E137" s="16">
        <v>25</v>
      </c>
      <c r="J137" s="14">
        <f t="shared" si="33"/>
        <v>0</v>
      </c>
      <c r="K137" s="14"/>
      <c r="L137" s="14"/>
      <c r="M137" s="14"/>
      <c r="N137" s="14"/>
      <c r="O137" s="14">
        <f t="shared" si="34"/>
        <v>0</v>
      </c>
      <c r="R137" s="14"/>
      <c r="T137" s="14"/>
      <c r="U137" s="14"/>
      <c r="V137" s="14"/>
      <c r="W137" s="14">
        <f t="shared" si="35"/>
        <v>0</v>
      </c>
      <c r="X137" s="16"/>
      <c r="Y137" s="19">
        <f>+(J137*D137)+(O137*E137)+(W137*'1 5 20 payroll'!$AI$7)+X137</f>
        <v>0</v>
      </c>
      <c r="Z137" t="s">
        <v>120</v>
      </c>
      <c r="AA137" s="13"/>
      <c r="AB137" s="20"/>
      <c r="AC137" s="22"/>
      <c r="AD137" s="16"/>
      <c r="AE137" s="14"/>
      <c r="AF137" s="14"/>
    </row>
    <row r="138" spans="1:33" x14ac:dyDescent="0.25">
      <c r="A138" t="s">
        <v>47</v>
      </c>
      <c r="B138" t="s">
        <v>419</v>
      </c>
      <c r="C138">
        <v>7</v>
      </c>
      <c r="D138" s="16">
        <v>34</v>
      </c>
      <c r="E138" s="16">
        <v>27</v>
      </c>
      <c r="J138" s="14">
        <f t="shared" si="33"/>
        <v>0</v>
      </c>
      <c r="K138" s="14"/>
      <c r="L138" s="14"/>
      <c r="M138" s="14"/>
      <c r="N138" s="14"/>
      <c r="O138" s="14">
        <f t="shared" si="34"/>
        <v>0</v>
      </c>
      <c r="R138" s="14"/>
      <c r="T138" s="14"/>
      <c r="U138" s="14"/>
      <c r="V138" s="14"/>
      <c r="W138" s="14">
        <f t="shared" si="35"/>
        <v>0</v>
      </c>
      <c r="X138" s="16"/>
      <c r="Y138" s="19">
        <f>+(J138*D138)+(O138*E138)+(W138*'1 5 20 payroll'!$AI$7)+X138</f>
        <v>0</v>
      </c>
      <c r="Z138" s="23" t="s">
        <v>120</v>
      </c>
      <c r="AA138" s="20"/>
      <c r="AB138" s="16"/>
      <c r="AC138" s="14"/>
      <c r="AD138" s="16"/>
    </row>
    <row r="139" spans="1:33" x14ac:dyDescent="0.25">
      <c r="A139" s="14" t="s">
        <v>27</v>
      </c>
      <c r="B139" s="14" t="s">
        <v>37</v>
      </c>
      <c r="C139" s="14">
        <v>8</v>
      </c>
      <c r="D139" s="16">
        <v>29</v>
      </c>
      <c r="E139" s="16">
        <v>25</v>
      </c>
      <c r="F139" s="14"/>
      <c r="G139" s="14"/>
      <c r="H139" s="14"/>
      <c r="I139" s="14"/>
      <c r="J139" s="14">
        <f>COUNT(F139:I139)</f>
        <v>0</v>
      </c>
      <c r="K139" s="14"/>
      <c r="L139" s="14"/>
      <c r="M139" s="14"/>
      <c r="N139" s="14"/>
      <c r="O139" s="14">
        <f>COUNT(K139:N139)</f>
        <v>0</v>
      </c>
      <c r="R139" s="14"/>
      <c r="T139" s="14"/>
      <c r="U139" s="14"/>
      <c r="V139" s="14"/>
      <c r="W139" s="14">
        <f>COUNT(P139:V139)</f>
        <v>0</v>
      </c>
      <c r="X139" s="16"/>
      <c r="Y139" s="19">
        <f>+(J139*D139)+(O139*E139)+(W139*'1 5 20 payroll'!$AI$7)+X139</f>
        <v>0</v>
      </c>
      <c r="Z139" s="14" t="s">
        <v>120</v>
      </c>
      <c r="AA139" s="20"/>
      <c r="AB139" s="16"/>
      <c r="AC139" s="14"/>
      <c r="AD139" s="16"/>
      <c r="AE139" s="14"/>
      <c r="AF139" s="14"/>
    </row>
    <row r="140" spans="1:33" x14ac:dyDescent="0.25">
      <c r="A140" s="14" t="s">
        <v>303</v>
      </c>
      <c r="B140" s="14" t="s">
        <v>304</v>
      </c>
      <c r="C140" s="14">
        <v>8</v>
      </c>
      <c r="D140" s="16">
        <v>29</v>
      </c>
      <c r="E140" s="16">
        <v>25</v>
      </c>
      <c r="F140" s="14"/>
      <c r="G140" s="14"/>
      <c r="H140" s="14"/>
      <c r="I140" s="14"/>
      <c r="J140" s="14">
        <f>COUNT(F140:I140)</f>
        <v>0</v>
      </c>
      <c r="K140" s="14"/>
      <c r="L140" s="14"/>
      <c r="M140" s="14"/>
      <c r="N140" s="14"/>
      <c r="O140" s="14">
        <f>COUNT(K140:N140)</f>
        <v>0</v>
      </c>
      <c r="P140" s="14"/>
      <c r="Q140" s="14"/>
      <c r="R140" s="14"/>
      <c r="T140" s="14"/>
      <c r="U140" s="14"/>
      <c r="V140" s="14"/>
      <c r="W140" s="14">
        <f>COUNT(P140:V140)</f>
        <v>0</v>
      </c>
      <c r="X140" s="16"/>
      <c r="Y140" s="19">
        <f>+(J140*D140)+(O140*E140)+(W140*'1 5 20 payroll'!$AI$7)+X140</f>
        <v>0</v>
      </c>
      <c r="Z140" s="14" t="s">
        <v>120</v>
      </c>
      <c r="AA140" s="13"/>
      <c r="AB140" s="16"/>
      <c r="AC140" s="22"/>
      <c r="AD140" s="16"/>
    </row>
    <row r="141" spans="1:33" x14ac:dyDescent="0.25">
      <c r="AB141" s="16"/>
    </row>
    <row r="142" spans="1:33" x14ac:dyDescent="0.25">
      <c r="A142" s="14" t="s">
        <v>47</v>
      </c>
      <c r="B142" s="14" t="s">
        <v>377</v>
      </c>
      <c r="C142" s="14">
        <v>8</v>
      </c>
      <c r="D142" s="16">
        <v>29</v>
      </c>
      <c r="E142" s="16">
        <v>25</v>
      </c>
      <c r="G142" s="14"/>
      <c r="H142" s="14"/>
      <c r="I142" s="14"/>
      <c r="J142" s="14">
        <f t="shared" ref="J142:J149" si="36">COUNT(F142:I142)</f>
        <v>0</v>
      </c>
      <c r="K142" s="14"/>
      <c r="L142" s="14"/>
      <c r="M142" s="14"/>
      <c r="N142" s="14"/>
      <c r="O142" s="14">
        <f t="shared" ref="O142:O149" si="37">COUNT(K142:N142)</f>
        <v>0</v>
      </c>
      <c r="R142" s="14"/>
      <c r="T142" s="14"/>
      <c r="U142" s="14"/>
      <c r="V142" s="14"/>
      <c r="W142" s="14">
        <f t="shared" ref="W142:W149" si="38">COUNT(P142:V142)</f>
        <v>0</v>
      </c>
      <c r="X142" s="16"/>
      <c r="Y142" s="19">
        <f>+(J142*D142)+(O142*E142)+(W142*'1 5 20 payroll'!$AI$7)+X142</f>
        <v>0</v>
      </c>
      <c r="Z142" s="14" t="s">
        <v>120</v>
      </c>
      <c r="AA142" s="13"/>
      <c r="AB142" s="16"/>
      <c r="AC142" s="14"/>
      <c r="AD142" s="16"/>
    </row>
    <row r="143" spans="1:33" x14ac:dyDescent="0.25">
      <c r="A143" t="s">
        <v>415</v>
      </c>
      <c r="B143" t="s">
        <v>416</v>
      </c>
      <c r="C143">
        <v>8</v>
      </c>
      <c r="D143" s="16">
        <v>29</v>
      </c>
      <c r="E143" s="16">
        <v>25</v>
      </c>
      <c r="G143" s="14"/>
      <c r="H143" s="14"/>
      <c r="I143" s="14"/>
      <c r="J143" s="14">
        <f t="shared" si="36"/>
        <v>0</v>
      </c>
      <c r="K143" s="14"/>
      <c r="L143" s="14"/>
      <c r="M143" s="14"/>
      <c r="N143" s="14"/>
      <c r="O143" s="14">
        <f t="shared" si="37"/>
        <v>0</v>
      </c>
      <c r="R143" s="14"/>
      <c r="T143" s="14"/>
      <c r="U143" s="14"/>
      <c r="V143" s="14"/>
      <c r="W143" s="14">
        <f t="shared" si="38"/>
        <v>0</v>
      </c>
      <c r="X143" s="16"/>
      <c r="Y143" s="19">
        <f>+(J143*D143)+(O143*E143)+(W143*'1 5 20 payroll'!$AI$7)+X143</f>
        <v>0</v>
      </c>
      <c r="Z143" t="s">
        <v>120</v>
      </c>
      <c r="AA143" s="13"/>
      <c r="AB143" s="20"/>
      <c r="AC143" s="14"/>
    </row>
    <row r="144" spans="1:33" x14ac:dyDescent="0.25">
      <c r="A144" t="s">
        <v>413</v>
      </c>
      <c r="B144" t="s">
        <v>414</v>
      </c>
      <c r="C144">
        <v>8</v>
      </c>
      <c r="D144" s="28">
        <v>29</v>
      </c>
      <c r="E144" s="28">
        <v>25</v>
      </c>
      <c r="F144" s="14"/>
      <c r="G144" s="14"/>
      <c r="H144" s="14"/>
      <c r="I144" s="14"/>
      <c r="J144" s="14">
        <f t="shared" si="36"/>
        <v>0</v>
      </c>
      <c r="K144" s="14"/>
      <c r="L144" s="14"/>
      <c r="M144" s="14"/>
      <c r="N144" s="14"/>
      <c r="O144" s="14">
        <f t="shared" si="37"/>
        <v>0</v>
      </c>
      <c r="P144" s="14"/>
      <c r="Q144" s="14"/>
      <c r="R144" s="14"/>
      <c r="T144" s="14"/>
      <c r="U144" s="14"/>
      <c r="V144" s="14"/>
      <c r="W144" s="14">
        <f t="shared" si="38"/>
        <v>0</v>
      </c>
      <c r="X144" s="16"/>
      <c r="Y144" s="19">
        <f>+(J144*D144)+(O144*E144)+(W144*'1 5 20 payroll'!$AI$7)+X144</f>
        <v>0</v>
      </c>
      <c r="Z144" t="s">
        <v>120</v>
      </c>
      <c r="AA144" s="1"/>
      <c r="AB144" s="14"/>
      <c r="AC144" s="14"/>
      <c r="AD144" s="16"/>
    </row>
    <row r="145" spans="1:34" x14ac:dyDescent="0.25">
      <c r="A145" s="14" t="s">
        <v>334</v>
      </c>
      <c r="B145" s="14" t="s">
        <v>192</v>
      </c>
      <c r="C145" s="14">
        <v>8</v>
      </c>
      <c r="D145" s="16">
        <v>29</v>
      </c>
      <c r="E145" s="16">
        <v>25</v>
      </c>
      <c r="F145" s="14"/>
      <c r="G145" s="14"/>
      <c r="H145" s="14"/>
      <c r="I145" s="14"/>
      <c r="J145" s="14">
        <f t="shared" si="36"/>
        <v>0</v>
      </c>
      <c r="K145" s="14"/>
      <c r="L145" s="14"/>
      <c r="M145" s="14"/>
      <c r="N145" s="14"/>
      <c r="O145" s="14">
        <f t="shared" si="37"/>
        <v>0</v>
      </c>
      <c r="R145" s="14"/>
      <c r="T145" s="14"/>
      <c r="U145" s="14"/>
      <c r="V145" s="14"/>
      <c r="W145" s="14">
        <f t="shared" si="38"/>
        <v>0</v>
      </c>
      <c r="X145" s="16"/>
      <c r="Y145" s="19">
        <f>+(J145*D145)+(O145*E145)+(W145*'1 5 20 payroll'!$AI$7)+X145</f>
        <v>0</v>
      </c>
      <c r="Z145" s="14" t="s">
        <v>120</v>
      </c>
      <c r="AA145" s="13"/>
      <c r="AB145" s="16"/>
      <c r="AC145" s="14"/>
      <c r="AD145" s="16"/>
      <c r="AE145" s="14"/>
      <c r="AF145" s="14"/>
      <c r="AG145" s="14"/>
      <c r="AH145" s="14"/>
    </row>
    <row r="146" spans="1:34" x14ac:dyDescent="0.25">
      <c r="A146" s="14" t="s">
        <v>14</v>
      </c>
      <c r="B146" s="14" t="s">
        <v>45</v>
      </c>
      <c r="C146" s="14">
        <v>7</v>
      </c>
      <c r="D146" s="16">
        <v>34</v>
      </c>
      <c r="E146" s="16">
        <v>27</v>
      </c>
      <c r="F146" s="14"/>
      <c r="G146" s="14"/>
      <c r="H146" s="14"/>
      <c r="I146" s="14"/>
      <c r="J146" s="14">
        <f t="shared" si="36"/>
        <v>0</v>
      </c>
      <c r="K146" s="14"/>
      <c r="L146" s="14"/>
      <c r="M146" s="14"/>
      <c r="N146" s="14"/>
      <c r="O146" s="14">
        <f t="shared" si="37"/>
        <v>0</v>
      </c>
      <c r="R146" s="14"/>
      <c r="T146" s="14"/>
      <c r="U146" s="14"/>
      <c r="V146" s="14"/>
      <c r="W146" s="14">
        <f t="shared" si="38"/>
        <v>0</v>
      </c>
      <c r="X146" s="16"/>
      <c r="Y146" s="19">
        <f>+(J146*D146)+(O146*E146)+(W146*'1 5 20 payroll'!$AI$7)+X146</f>
        <v>0</v>
      </c>
      <c r="Z146" s="14" t="s">
        <v>120</v>
      </c>
      <c r="AA146" s="13"/>
      <c r="AB146" s="20"/>
    </row>
    <row r="147" spans="1:34" x14ac:dyDescent="0.25">
      <c r="A147" s="14" t="s">
        <v>399</v>
      </c>
      <c r="B147" s="14" t="s">
        <v>400</v>
      </c>
      <c r="C147" s="14">
        <v>8</v>
      </c>
      <c r="D147" s="16">
        <v>29</v>
      </c>
      <c r="E147" s="16">
        <v>25</v>
      </c>
      <c r="F147" s="14"/>
      <c r="G147" s="14"/>
      <c r="H147" s="14"/>
      <c r="I147" s="14"/>
      <c r="J147" s="14">
        <f t="shared" si="36"/>
        <v>0</v>
      </c>
      <c r="K147" s="14"/>
      <c r="L147" s="14"/>
      <c r="M147" s="14"/>
      <c r="N147" s="14"/>
      <c r="O147" s="14">
        <f t="shared" si="37"/>
        <v>0</v>
      </c>
      <c r="R147" s="14"/>
      <c r="T147" s="14"/>
      <c r="U147" s="14"/>
      <c r="V147" s="14"/>
      <c r="W147" s="14">
        <f t="shared" si="38"/>
        <v>0</v>
      </c>
      <c r="X147" s="16"/>
      <c r="Y147" s="19">
        <f>+(J147*D147)+(O147*E147)+(W147*'1 5 20 payroll'!$AI$7)+X147</f>
        <v>0</v>
      </c>
      <c r="Z147" t="s">
        <v>120</v>
      </c>
      <c r="AA147" s="13"/>
      <c r="AB147" s="16"/>
      <c r="AC147" s="22"/>
    </row>
    <row r="148" spans="1:34" x14ac:dyDescent="0.25">
      <c r="A148" s="14" t="s">
        <v>186</v>
      </c>
      <c r="B148" s="14" t="s">
        <v>287</v>
      </c>
      <c r="C148" s="14">
        <v>8</v>
      </c>
      <c r="D148" s="16">
        <v>29</v>
      </c>
      <c r="E148" s="16">
        <v>25</v>
      </c>
      <c r="F148" s="14"/>
      <c r="G148" s="14"/>
      <c r="H148" s="14"/>
      <c r="I148" s="14"/>
      <c r="J148" s="14">
        <f t="shared" si="36"/>
        <v>0</v>
      </c>
      <c r="K148" s="14"/>
      <c r="L148" s="14"/>
      <c r="M148" s="14"/>
      <c r="N148" s="14"/>
      <c r="O148" s="14">
        <f t="shared" si="37"/>
        <v>0</v>
      </c>
      <c r="R148" s="14"/>
      <c r="T148" s="14"/>
      <c r="U148" s="14"/>
      <c r="V148" s="14"/>
      <c r="W148" s="14">
        <f t="shared" si="38"/>
        <v>0</v>
      </c>
      <c r="X148" s="16"/>
      <c r="Y148" s="19">
        <f>+(J148*D148)+(O148*E148)+(W148*'1 5 20 payroll'!$AI$7)+X148</f>
        <v>0</v>
      </c>
      <c r="Z148" s="14" t="s">
        <v>120</v>
      </c>
      <c r="AA148" s="20"/>
      <c r="AB148" s="16"/>
      <c r="AC148" s="22"/>
    </row>
    <row r="149" spans="1:34" x14ac:dyDescent="0.25">
      <c r="A149" t="s">
        <v>11</v>
      </c>
      <c r="B149" t="s">
        <v>452</v>
      </c>
      <c r="C149">
        <v>8</v>
      </c>
      <c r="D149" s="16">
        <v>29</v>
      </c>
      <c r="E149" s="16">
        <v>25</v>
      </c>
      <c r="F149" s="14"/>
      <c r="G149" s="14"/>
      <c r="H149" s="14"/>
      <c r="I149" s="14"/>
      <c r="J149" s="14">
        <f t="shared" si="36"/>
        <v>0</v>
      </c>
      <c r="K149" s="14"/>
      <c r="L149" s="14"/>
      <c r="M149" s="14"/>
      <c r="N149" s="14"/>
      <c r="O149" s="14">
        <f t="shared" si="37"/>
        <v>0</v>
      </c>
      <c r="R149" s="14"/>
      <c r="T149" s="14"/>
      <c r="U149" s="14"/>
      <c r="V149" s="14"/>
      <c r="W149" s="14">
        <f t="shared" si="38"/>
        <v>0</v>
      </c>
      <c r="X149" s="16"/>
      <c r="Y149" s="19">
        <f>+(J149*D149)+(O149*E149)+(W149*'1 5 20 payroll'!$AI$7)+X149</f>
        <v>0</v>
      </c>
      <c r="Z149" t="s">
        <v>120</v>
      </c>
      <c r="AA149" s="20"/>
      <c r="AB149" s="16"/>
      <c r="AC149" s="22"/>
    </row>
    <row r="150" spans="1:34" x14ac:dyDescent="0.25">
      <c r="A150" s="46" t="s">
        <v>324</v>
      </c>
      <c r="B150" s="46" t="s">
        <v>326</v>
      </c>
      <c r="C150" s="46">
        <v>8</v>
      </c>
      <c r="D150" s="39">
        <v>29</v>
      </c>
      <c r="E150" s="28">
        <v>25</v>
      </c>
      <c r="F150" s="29"/>
      <c r="G150" s="34"/>
      <c r="H150" s="34"/>
      <c r="I150" s="44"/>
      <c r="J150" s="14">
        <f t="shared" ref="J150:J181" si="39">COUNT(F150:I150)</f>
        <v>0</v>
      </c>
      <c r="K150" s="34"/>
      <c r="L150" s="34"/>
      <c r="M150" s="34"/>
      <c r="N150" s="34"/>
      <c r="O150" s="14">
        <f t="shared" ref="O150:O181" si="40">COUNT(K150:N150)</f>
        <v>0</v>
      </c>
      <c r="P150" s="14"/>
      <c r="Q150" s="14"/>
      <c r="R150" s="14"/>
      <c r="T150" s="14"/>
      <c r="U150" s="14"/>
      <c r="V150" s="14"/>
      <c r="W150" s="14"/>
      <c r="X150" s="14">
        <f t="shared" ref="X150:X181" si="41">COUNT(P150:W150)</f>
        <v>0</v>
      </c>
      <c r="Y150" s="16"/>
      <c r="Z150" s="19">
        <f>+(J150*D150)+(O150*E150)+(X150*'1 5 20 payroll'!$AI$7)+Y150</f>
        <v>0</v>
      </c>
      <c r="AA150" s="36" t="s">
        <v>120</v>
      </c>
      <c r="AB150" s="13"/>
      <c r="AC150" s="16"/>
      <c r="AD150" s="14">
        <f t="shared" ref="AD150:AD181" si="42">+J150+O150</f>
        <v>0</v>
      </c>
      <c r="AE150" s="16"/>
      <c r="AF150" s="14"/>
    </row>
    <row r="151" spans="1:34" x14ac:dyDescent="0.25">
      <c r="A151" s="29" t="s">
        <v>332</v>
      </c>
      <c r="B151" s="29" t="s">
        <v>333</v>
      </c>
      <c r="C151" s="29">
        <v>7</v>
      </c>
      <c r="D151" s="39">
        <v>34</v>
      </c>
      <c r="E151" s="28">
        <v>27</v>
      </c>
      <c r="F151" s="34"/>
      <c r="G151" s="34"/>
      <c r="H151" s="34"/>
      <c r="I151" s="34"/>
      <c r="J151" s="14">
        <f t="shared" si="39"/>
        <v>0</v>
      </c>
      <c r="K151" s="34"/>
      <c r="L151" s="34"/>
      <c r="M151" s="34"/>
      <c r="N151" s="34"/>
      <c r="O151" s="14">
        <f t="shared" si="40"/>
        <v>0</v>
      </c>
      <c r="P151" s="14"/>
      <c r="Q151" s="14"/>
      <c r="R151" s="14"/>
      <c r="T151" s="14"/>
      <c r="U151" s="14"/>
      <c r="V151" s="14"/>
      <c r="W151" s="14"/>
      <c r="X151" s="14">
        <f t="shared" si="41"/>
        <v>0</v>
      </c>
      <c r="Y151" s="16"/>
      <c r="Z151" s="19">
        <f>+(J151*D151)+(O151*E151)+(X151*'1 5 20 payroll'!$AI$7)+Y151</f>
        <v>0</v>
      </c>
      <c r="AA151" s="36" t="s">
        <v>120</v>
      </c>
      <c r="AB151" s="13"/>
      <c r="AC151" s="14"/>
      <c r="AD151" s="14">
        <f t="shared" si="42"/>
        <v>0</v>
      </c>
      <c r="AE151" s="16"/>
      <c r="AF151" s="14"/>
    </row>
    <row r="152" spans="1:34" x14ac:dyDescent="0.25">
      <c r="A152" s="46" t="s">
        <v>305</v>
      </c>
      <c r="B152" s="46" t="s">
        <v>306</v>
      </c>
      <c r="C152" s="46">
        <v>8</v>
      </c>
      <c r="D152" s="39">
        <v>29</v>
      </c>
      <c r="E152" s="28">
        <v>25</v>
      </c>
      <c r="F152" s="34"/>
      <c r="G152" s="34"/>
      <c r="H152" s="34"/>
      <c r="I152" s="34"/>
      <c r="J152" s="14">
        <f t="shared" si="39"/>
        <v>0</v>
      </c>
      <c r="K152" s="29"/>
      <c r="L152" s="34"/>
      <c r="M152" s="34"/>
      <c r="N152" s="34"/>
      <c r="O152" s="14">
        <f t="shared" si="40"/>
        <v>0</v>
      </c>
      <c r="P152" s="14"/>
      <c r="Q152" s="14"/>
      <c r="R152" s="14"/>
      <c r="S152" s="14"/>
      <c r="T152" s="14"/>
      <c r="U152" s="14"/>
      <c r="V152" s="14"/>
      <c r="W152" s="14"/>
      <c r="X152" s="14">
        <f t="shared" si="41"/>
        <v>0</v>
      </c>
      <c r="Y152" s="16"/>
      <c r="Z152" s="19">
        <f>+(J152*D152)+(O152*E152)+(X152*'1 5 20 payroll'!$AI$7)+Y152</f>
        <v>0</v>
      </c>
      <c r="AA152" t="s">
        <v>120</v>
      </c>
      <c r="AB152" s="13"/>
      <c r="AD152" s="14">
        <f t="shared" si="42"/>
        <v>0</v>
      </c>
      <c r="AE152" s="16"/>
      <c r="AF152" s="14"/>
    </row>
    <row r="153" spans="1:34" x14ac:dyDescent="0.25">
      <c r="A153" s="46" t="s">
        <v>307</v>
      </c>
      <c r="B153" s="46" t="s">
        <v>306</v>
      </c>
      <c r="C153" s="46">
        <v>8</v>
      </c>
      <c r="D153" s="39">
        <v>29</v>
      </c>
      <c r="E153" s="28">
        <v>25</v>
      </c>
      <c r="F153" s="34"/>
      <c r="G153" s="34"/>
      <c r="H153" s="34"/>
      <c r="I153" s="34"/>
      <c r="J153" s="14">
        <f t="shared" si="39"/>
        <v>0</v>
      </c>
      <c r="K153" s="29"/>
      <c r="L153" s="34"/>
      <c r="M153" s="34"/>
      <c r="N153" s="34"/>
      <c r="O153" s="14">
        <f t="shared" si="40"/>
        <v>0</v>
      </c>
      <c r="P153" s="14"/>
      <c r="Q153" s="14"/>
      <c r="R153" s="14"/>
      <c r="S153" s="14"/>
      <c r="T153" s="14"/>
      <c r="U153" s="14"/>
      <c r="V153" s="14"/>
      <c r="W153" s="14"/>
      <c r="X153" s="14">
        <f t="shared" si="41"/>
        <v>0</v>
      </c>
      <c r="Y153" s="16"/>
      <c r="Z153" s="19">
        <f>+(J153*D153)+(O153*E153)+(X153*'1 5 20 payroll'!$AI$7)+Y153</f>
        <v>0</v>
      </c>
      <c r="AA153" t="s">
        <v>120</v>
      </c>
      <c r="AB153" s="13"/>
      <c r="AD153" s="14">
        <f t="shared" si="42"/>
        <v>0</v>
      </c>
      <c r="AE153" s="16"/>
      <c r="AF153" s="14"/>
    </row>
    <row r="154" spans="1:34" x14ac:dyDescent="0.25">
      <c r="A154" s="46" t="s">
        <v>461</v>
      </c>
      <c r="B154" s="46" t="s">
        <v>462</v>
      </c>
      <c r="C154" s="46">
        <v>8</v>
      </c>
      <c r="D154" s="39">
        <v>29</v>
      </c>
      <c r="E154" s="28">
        <v>25</v>
      </c>
      <c r="F154" s="34"/>
      <c r="G154" s="34"/>
      <c r="H154" s="34"/>
      <c r="I154" s="34"/>
      <c r="J154" s="14">
        <f t="shared" si="39"/>
        <v>0</v>
      </c>
      <c r="K154" s="29"/>
      <c r="L154" s="34"/>
      <c r="M154" s="34"/>
      <c r="N154" s="34"/>
      <c r="O154" s="14">
        <f t="shared" si="40"/>
        <v>0</v>
      </c>
      <c r="P154" s="14"/>
      <c r="Q154" s="14"/>
      <c r="R154" s="14"/>
      <c r="S154" s="14"/>
      <c r="T154" s="14"/>
      <c r="U154" s="14"/>
      <c r="V154" s="14"/>
      <c r="W154" s="14"/>
      <c r="X154" s="14">
        <f t="shared" si="41"/>
        <v>0</v>
      </c>
      <c r="Y154" s="16"/>
      <c r="Z154" s="19">
        <f>+(J154*D154)+(O154*E154)+(X154*'1 5 20 payroll'!$AI$7)+Y154</f>
        <v>0</v>
      </c>
      <c r="AA154" s="9" t="s">
        <v>177</v>
      </c>
      <c r="AB154" s="13"/>
      <c r="AD154" s="14">
        <f t="shared" si="42"/>
        <v>0</v>
      </c>
      <c r="AE154" s="16"/>
      <c r="AF154" s="14"/>
    </row>
    <row r="155" spans="1:34" x14ac:dyDescent="0.25">
      <c r="A155" s="29" t="s">
        <v>53</v>
      </c>
      <c r="B155" s="29" t="s">
        <v>465</v>
      </c>
      <c r="C155" s="46">
        <v>8</v>
      </c>
      <c r="D155" s="39">
        <v>29</v>
      </c>
      <c r="E155" s="28">
        <v>25</v>
      </c>
      <c r="F155" s="35"/>
      <c r="G155" s="35"/>
      <c r="H155" s="29"/>
      <c r="I155" s="29"/>
      <c r="J155" s="14">
        <f t="shared" si="39"/>
        <v>0</v>
      </c>
      <c r="K155" s="29"/>
      <c r="L155" s="34"/>
      <c r="M155" s="34"/>
      <c r="N155" s="34"/>
      <c r="O155" s="14">
        <f t="shared" si="40"/>
        <v>0</v>
      </c>
      <c r="P155" s="32"/>
      <c r="Q155" s="32"/>
      <c r="R155" s="32"/>
      <c r="S155" s="32"/>
      <c r="T155" s="14"/>
      <c r="U155" s="14"/>
      <c r="V155" s="14"/>
      <c r="W155" s="14"/>
      <c r="X155" s="14">
        <f t="shared" si="41"/>
        <v>0</v>
      </c>
      <c r="Y155" s="16"/>
      <c r="Z155" s="19">
        <f>+(J155*D155)+(O155*E155)+(X155*'1 5 20 payroll'!$AI$7)+Y155</f>
        <v>0</v>
      </c>
      <c r="AA155" s="9" t="s">
        <v>177</v>
      </c>
      <c r="AB155" s="13"/>
      <c r="AC155" s="16"/>
      <c r="AD155" s="14">
        <f t="shared" si="42"/>
        <v>0</v>
      </c>
      <c r="AE155" s="16"/>
      <c r="AF155" s="16"/>
    </row>
    <row r="156" spans="1:34" x14ac:dyDescent="0.25">
      <c r="A156" s="46" t="s">
        <v>250</v>
      </c>
      <c r="B156" s="46" t="s">
        <v>402</v>
      </c>
      <c r="C156" s="46">
        <v>8</v>
      </c>
      <c r="D156" s="39">
        <v>28</v>
      </c>
      <c r="E156" s="28">
        <v>25</v>
      </c>
      <c r="F156" s="35"/>
      <c r="G156" s="35"/>
      <c r="H156" s="35"/>
      <c r="I156" s="34"/>
      <c r="J156" s="14">
        <f t="shared" si="39"/>
        <v>0</v>
      </c>
      <c r="K156" s="29"/>
      <c r="L156" s="34"/>
      <c r="M156" s="34"/>
      <c r="N156" s="34"/>
      <c r="O156" s="14">
        <f t="shared" si="40"/>
        <v>0</v>
      </c>
      <c r="P156" s="32"/>
      <c r="Q156" s="32"/>
      <c r="U156" s="14"/>
      <c r="V156" s="14"/>
      <c r="W156" s="14"/>
      <c r="X156" s="14">
        <f t="shared" si="41"/>
        <v>0</v>
      </c>
      <c r="Y156" s="16"/>
      <c r="Z156" s="19">
        <f>+(J156*D156)+(O156*E156)+(X156*'1 5 20 payroll'!$AI$7)+Y156</f>
        <v>0</v>
      </c>
      <c r="AA156" s="36" t="s">
        <v>120</v>
      </c>
      <c r="AB156" s="1"/>
      <c r="AC156" s="16"/>
      <c r="AD156" s="14">
        <f t="shared" si="42"/>
        <v>0</v>
      </c>
      <c r="AE156" s="16"/>
    </row>
    <row r="157" spans="1:34" x14ac:dyDescent="0.25">
      <c r="A157" s="46" t="s">
        <v>270</v>
      </c>
      <c r="B157" s="46" t="s">
        <v>271</v>
      </c>
      <c r="C157" s="46">
        <v>8</v>
      </c>
      <c r="D157" s="39">
        <v>29</v>
      </c>
      <c r="E157" s="28">
        <v>25</v>
      </c>
      <c r="F157" s="29"/>
      <c r="G157" s="34"/>
      <c r="H157" s="34"/>
      <c r="I157" s="34"/>
      <c r="J157" s="14">
        <f t="shared" si="39"/>
        <v>0</v>
      </c>
      <c r="K157" s="34"/>
      <c r="L157" s="34"/>
      <c r="M157" s="34"/>
      <c r="N157" s="34"/>
      <c r="O157" s="14">
        <f t="shared" si="40"/>
        <v>0</v>
      </c>
      <c r="R157" s="14"/>
      <c r="T157" s="14"/>
      <c r="U157" s="14"/>
      <c r="V157" s="14"/>
      <c r="W157" s="14"/>
      <c r="X157" s="14">
        <f t="shared" si="41"/>
        <v>0</v>
      </c>
      <c r="Y157" s="16"/>
      <c r="Z157" s="19">
        <f>+(J157*D157)+(O157*E157)+(X157*'1 5 20 payroll'!$AI$7)+Y157</f>
        <v>0</v>
      </c>
      <c r="AA157" s="36" t="s">
        <v>120</v>
      </c>
      <c r="AB157" s="13"/>
      <c r="AC157" s="16"/>
      <c r="AD157" s="14">
        <f t="shared" si="42"/>
        <v>0</v>
      </c>
    </row>
    <row r="158" spans="1:34" x14ac:dyDescent="0.25">
      <c r="A158" s="46" t="s">
        <v>463</v>
      </c>
      <c r="B158" s="46" t="s">
        <v>325</v>
      </c>
      <c r="C158" s="46">
        <v>8</v>
      </c>
      <c r="D158" s="39">
        <v>29</v>
      </c>
      <c r="E158" s="28">
        <v>25</v>
      </c>
      <c r="F158" s="29"/>
      <c r="G158" s="29"/>
      <c r="H158" s="29"/>
      <c r="I158" s="34"/>
      <c r="J158" s="14">
        <f t="shared" si="39"/>
        <v>0</v>
      </c>
      <c r="K158" s="34"/>
      <c r="L158" s="34"/>
      <c r="M158" s="34"/>
      <c r="N158" s="34"/>
      <c r="O158" s="14">
        <f t="shared" si="40"/>
        <v>0</v>
      </c>
      <c r="R158" s="14"/>
      <c r="T158" s="14"/>
      <c r="U158" s="14"/>
      <c r="V158" s="14"/>
      <c r="W158" s="14"/>
      <c r="X158" s="14">
        <f t="shared" si="41"/>
        <v>0</v>
      </c>
      <c r="Y158" s="16"/>
      <c r="Z158" s="19">
        <f>+(J158*D158)+(O158*E158)+(X158*'1 5 20 payroll'!$AI$7)+Y158</f>
        <v>0</v>
      </c>
      <c r="AA158" s="11" t="s">
        <v>120</v>
      </c>
      <c r="AB158" s="13"/>
      <c r="AC158" s="16"/>
      <c r="AD158" s="14">
        <f t="shared" si="42"/>
        <v>0</v>
      </c>
      <c r="AE158" s="16"/>
    </row>
    <row r="159" spans="1:34" x14ac:dyDescent="0.25">
      <c r="A159" s="46" t="s">
        <v>36</v>
      </c>
      <c r="B159" s="46" t="s">
        <v>255</v>
      </c>
      <c r="C159" s="46">
        <v>8</v>
      </c>
      <c r="D159" s="39">
        <v>29</v>
      </c>
      <c r="E159" s="28">
        <v>25</v>
      </c>
      <c r="F159" s="29"/>
      <c r="G159" s="29"/>
      <c r="H159" s="29"/>
      <c r="I159" s="34"/>
      <c r="J159" s="14">
        <f t="shared" si="39"/>
        <v>0</v>
      </c>
      <c r="K159" s="34"/>
      <c r="L159" s="34"/>
      <c r="M159" s="34"/>
      <c r="N159" s="34"/>
      <c r="O159" s="14">
        <f t="shared" si="40"/>
        <v>0</v>
      </c>
      <c r="R159" s="14"/>
      <c r="T159" s="14"/>
      <c r="U159" s="14"/>
      <c r="V159" s="14"/>
      <c r="W159" s="14"/>
      <c r="X159" s="14">
        <f t="shared" si="41"/>
        <v>0</v>
      </c>
      <c r="Y159" s="16"/>
      <c r="Z159" s="19">
        <f>+(J159*D159)+(O159*E159)+(X159*'1 5 20 payroll'!$AI$7)+Y159</f>
        <v>0</v>
      </c>
      <c r="AA159" s="36" t="s">
        <v>120</v>
      </c>
      <c r="AB159" s="13"/>
      <c r="AC159" s="16"/>
      <c r="AD159" s="14">
        <f t="shared" si="42"/>
        <v>0</v>
      </c>
      <c r="AE159" s="16"/>
    </row>
    <row r="160" spans="1:34" x14ac:dyDescent="0.25">
      <c r="A160" s="46" t="s">
        <v>425</v>
      </c>
      <c r="B160" s="46" t="s">
        <v>426</v>
      </c>
      <c r="C160" s="46">
        <v>5</v>
      </c>
      <c r="D160" s="39">
        <v>47</v>
      </c>
      <c r="E160" s="28">
        <v>32</v>
      </c>
      <c r="F160" s="34"/>
      <c r="G160" s="34"/>
      <c r="H160" s="34"/>
      <c r="I160" s="34"/>
      <c r="J160" s="14">
        <f t="shared" si="39"/>
        <v>0</v>
      </c>
      <c r="K160" s="34"/>
      <c r="L160" s="34"/>
      <c r="M160" s="34"/>
      <c r="N160" s="34"/>
      <c r="O160" s="14">
        <f t="shared" si="40"/>
        <v>0</v>
      </c>
      <c r="R160" s="14"/>
      <c r="T160" s="14"/>
      <c r="U160" s="14"/>
      <c r="V160" s="14"/>
      <c r="W160" s="14"/>
      <c r="X160" s="14">
        <f t="shared" si="41"/>
        <v>0</v>
      </c>
      <c r="Y160" s="16"/>
      <c r="Z160" s="19">
        <f>+(J160*D160)+(O160*E160)+(X160*'1 5 20 payroll'!$AI$7)+Y160</f>
        <v>0</v>
      </c>
      <c r="AA160" s="9" t="s">
        <v>177</v>
      </c>
      <c r="AB160" s="13"/>
      <c r="AC160" s="16"/>
      <c r="AD160" s="14">
        <f t="shared" si="42"/>
        <v>0</v>
      </c>
      <c r="AE160" s="16"/>
    </row>
    <row r="161" spans="1:35" x14ac:dyDescent="0.25">
      <c r="A161" s="46" t="s">
        <v>23</v>
      </c>
      <c r="B161" s="46" t="s">
        <v>131</v>
      </c>
      <c r="C161" s="46">
        <v>8</v>
      </c>
      <c r="D161" s="39">
        <v>29</v>
      </c>
      <c r="E161" s="28">
        <v>25</v>
      </c>
      <c r="F161" s="35"/>
      <c r="G161" s="34"/>
      <c r="H161" s="34"/>
      <c r="I161" s="34"/>
      <c r="J161" s="14">
        <f t="shared" si="39"/>
        <v>0</v>
      </c>
      <c r="K161" s="34"/>
      <c r="L161" s="34"/>
      <c r="M161" s="34"/>
      <c r="N161" s="34"/>
      <c r="O161" s="14">
        <f t="shared" si="40"/>
        <v>0</v>
      </c>
      <c r="R161" s="14"/>
      <c r="T161" s="14"/>
      <c r="U161" s="14"/>
      <c r="V161" s="14"/>
      <c r="W161" s="14"/>
      <c r="X161" s="14">
        <f t="shared" si="41"/>
        <v>0</v>
      </c>
      <c r="Y161" s="16"/>
      <c r="Z161" s="19">
        <f>+(J161*D161)+(O161*E161)+(X161*'1 5 20 payroll'!$AI$7)+Y161</f>
        <v>0</v>
      </c>
      <c r="AA161" s="36" t="s">
        <v>120</v>
      </c>
      <c r="AB161" s="13"/>
      <c r="AC161" s="16"/>
      <c r="AD161" s="14">
        <f t="shared" si="42"/>
        <v>0</v>
      </c>
      <c r="AE161" s="16"/>
      <c r="AF161" s="14"/>
    </row>
    <row r="162" spans="1:35" x14ac:dyDescent="0.25">
      <c r="A162" s="46" t="s">
        <v>366</v>
      </c>
      <c r="B162" s="46" t="s">
        <v>228</v>
      </c>
      <c r="C162" s="46">
        <v>8</v>
      </c>
      <c r="D162" s="39">
        <v>29</v>
      </c>
      <c r="E162" s="28">
        <v>25</v>
      </c>
      <c r="F162" s="29"/>
      <c r="G162" s="34"/>
      <c r="H162" s="34"/>
      <c r="I162" s="34"/>
      <c r="J162" s="14">
        <f t="shared" si="39"/>
        <v>0</v>
      </c>
      <c r="K162" s="34"/>
      <c r="L162" s="34"/>
      <c r="M162" s="34"/>
      <c r="N162" s="34"/>
      <c r="O162" s="14">
        <f t="shared" si="40"/>
        <v>0</v>
      </c>
      <c r="R162" s="14"/>
      <c r="T162" s="14"/>
      <c r="U162" s="14"/>
      <c r="V162" s="14"/>
      <c r="W162" s="14"/>
      <c r="X162" s="14">
        <f t="shared" si="41"/>
        <v>0</v>
      </c>
      <c r="Y162" s="16"/>
      <c r="Z162" s="19">
        <f>+(J162*D162)+(O162*E162)+(X162*'1 5 20 payroll'!$AI$7)+Y162</f>
        <v>0</v>
      </c>
      <c r="AA162" s="36" t="s">
        <v>120</v>
      </c>
      <c r="AB162" s="13"/>
      <c r="AC162" s="16"/>
      <c r="AD162" s="14">
        <f t="shared" si="42"/>
        <v>0</v>
      </c>
      <c r="AE162" s="16"/>
      <c r="AF162" s="14"/>
    </row>
    <row r="163" spans="1:35" x14ac:dyDescent="0.25">
      <c r="A163" s="46" t="s">
        <v>78</v>
      </c>
      <c r="B163" s="46" t="s">
        <v>158</v>
      </c>
      <c r="C163" s="46">
        <v>8</v>
      </c>
      <c r="D163" s="39">
        <v>29</v>
      </c>
      <c r="E163" s="28">
        <v>25</v>
      </c>
      <c r="F163" s="29"/>
      <c r="G163" s="34"/>
      <c r="H163" s="35"/>
      <c r="I163" s="35"/>
      <c r="J163" s="14">
        <f t="shared" si="39"/>
        <v>0</v>
      </c>
      <c r="K163" s="34"/>
      <c r="L163" s="29"/>
      <c r="M163" s="34"/>
      <c r="N163" s="34"/>
      <c r="O163" s="14">
        <f t="shared" si="40"/>
        <v>0</v>
      </c>
      <c r="Q163" s="14"/>
      <c r="R163" s="32"/>
      <c r="S163" s="32"/>
      <c r="T163" s="14"/>
      <c r="U163" s="14"/>
      <c r="V163" s="14"/>
      <c r="W163" s="14"/>
      <c r="X163" s="14">
        <f t="shared" si="41"/>
        <v>0</v>
      </c>
      <c r="Y163" s="16"/>
      <c r="Z163" s="19">
        <f>+(J163*D163)+(O163*E163)+(X163*'1 5 20 payroll'!$AI$7)+Y163</f>
        <v>0</v>
      </c>
      <c r="AA163" s="36" t="s">
        <v>120</v>
      </c>
      <c r="AB163" s="13"/>
      <c r="AC163" s="20"/>
      <c r="AD163" s="14">
        <f t="shared" si="42"/>
        <v>0</v>
      </c>
    </row>
    <row r="164" spans="1:35" x14ac:dyDescent="0.25">
      <c r="A164" s="46" t="s">
        <v>403</v>
      </c>
      <c r="B164" s="46" t="s">
        <v>404</v>
      </c>
      <c r="C164" s="46">
        <v>8</v>
      </c>
      <c r="D164" s="39">
        <v>29</v>
      </c>
      <c r="E164" s="28">
        <v>25</v>
      </c>
      <c r="F164" s="34"/>
      <c r="G164" s="34"/>
      <c r="H164" s="34"/>
      <c r="I164" s="34"/>
      <c r="J164" s="14">
        <f t="shared" si="39"/>
        <v>0</v>
      </c>
      <c r="K164" s="34"/>
      <c r="L164" s="34"/>
      <c r="M164" s="34"/>
      <c r="N164" s="34"/>
      <c r="O164" s="14">
        <f t="shared" si="40"/>
        <v>0</v>
      </c>
      <c r="R164" s="14"/>
      <c r="T164" s="14"/>
      <c r="U164" s="14"/>
      <c r="V164" s="14"/>
      <c r="W164" s="14"/>
      <c r="X164" s="14">
        <f t="shared" si="41"/>
        <v>0</v>
      </c>
      <c r="Y164" s="16"/>
      <c r="Z164" s="19">
        <f>+(J164*D164)+(O164*E164)+(X164*'1 5 20 payroll'!$AI$7)+Y164</f>
        <v>0</v>
      </c>
      <c r="AA164" s="36" t="s">
        <v>120</v>
      </c>
      <c r="AB164" s="13"/>
      <c r="AC164" s="20"/>
      <c r="AD164" s="14">
        <f t="shared" si="42"/>
        <v>0</v>
      </c>
      <c r="AE164" s="16"/>
      <c r="AF164" s="14"/>
      <c r="AG164" s="14"/>
      <c r="AH164" s="14"/>
    </row>
    <row r="165" spans="1:35" x14ac:dyDescent="0.25">
      <c r="A165" s="46" t="s">
        <v>72</v>
      </c>
      <c r="B165" s="46" t="s">
        <v>138</v>
      </c>
      <c r="C165" s="46">
        <v>8</v>
      </c>
      <c r="D165" s="39">
        <v>29</v>
      </c>
      <c r="E165" s="28">
        <v>25</v>
      </c>
      <c r="F165" s="35"/>
      <c r="G165" s="35"/>
      <c r="H165" s="35"/>
      <c r="I165" s="35"/>
      <c r="J165" s="14">
        <f t="shared" si="39"/>
        <v>0</v>
      </c>
      <c r="K165" s="34"/>
      <c r="L165" s="34"/>
      <c r="M165" s="34"/>
      <c r="N165" s="34"/>
      <c r="O165" s="14">
        <f t="shared" si="40"/>
        <v>0</v>
      </c>
      <c r="P165" s="32"/>
      <c r="Q165" s="32"/>
      <c r="R165" s="32"/>
      <c r="T165" s="14"/>
      <c r="U165" s="14"/>
      <c r="V165" s="14"/>
      <c r="W165" s="14"/>
      <c r="X165" s="14">
        <f t="shared" si="41"/>
        <v>0</v>
      </c>
      <c r="Y165" s="16"/>
      <c r="Z165" s="19">
        <f>+(J165*D165)+(O165*E165)+(X165*'1 5 20 payroll'!$AI$7)+Y165</f>
        <v>0</v>
      </c>
      <c r="AA165" s="36" t="s">
        <v>120</v>
      </c>
      <c r="AB165" s="13"/>
      <c r="AC165" s="20"/>
      <c r="AD165" s="14">
        <f t="shared" si="42"/>
        <v>0</v>
      </c>
      <c r="AE165" s="16"/>
    </row>
    <row r="166" spans="1:35" x14ac:dyDescent="0.25">
      <c r="A166" s="46" t="s">
        <v>256</v>
      </c>
      <c r="B166" s="46" t="s">
        <v>257</v>
      </c>
      <c r="C166" s="46">
        <v>8</v>
      </c>
      <c r="D166" s="39">
        <v>29</v>
      </c>
      <c r="E166" s="28">
        <v>25</v>
      </c>
      <c r="F166" s="29"/>
      <c r="G166" s="29"/>
      <c r="H166" s="34"/>
      <c r="I166" s="34"/>
      <c r="J166" s="14">
        <f t="shared" si="39"/>
        <v>0</v>
      </c>
      <c r="K166" s="34"/>
      <c r="L166" s="34"/>
      <c r="M166" s="34"/>
      <c r="N166" s="34"/>
      <c r="O166" s="14">
        <f t="shared" si="40"/>
        <v>0</v>
      </c>
      <c r="T166" s="14"/>
      <c r="U166" s="14"/>
      <c r="V166" s="14"/>
      <c r="W166" s="14"/>
      <c r="X166" s="14">
        <f t="shared" si="41"/>
        <v>0</v>
      </c>
      <c r="Y166" s="16"/>
      <c r="Z166" s="19">
        <f>+(J166*D166)+(O166*E166)+(X166*'1 5 20 payroll'!$AI$7)+Y166</f>
        <v>0</v>
      </c>
      <c r="AA166" s="36" t="s">
        <v>120</v>
      </c>
      <c r="AB166" s="13"/>
      <c r="AC166" s="16"/>
      <c r="AD166" s="14">
        <f t="shared" si="42"/>
        <v>0</v>
      </c>
      <c r="AE166" s="16"/>
    </row>
    <row r="167" spans="1:35" x14ac:dyDescent="0.25">
      <c r="A167" s="46" t="s">
        <v>68</v>
      </c>
      <c r="B167" s="46" t="s">
        <v>244</v>
      </c>
      <c r="C167" s="46">
        <v>8</v>
      </c>
      <c r="D167" s="39">
        <v>29</v>
      </c>
      <c r="E167" s="28">
        <v>25</v>
      </c>
      <c r="F167" s="35"/>
      <c r="G167" s="29"/>
      <c r="H167" s="34"/>
      <c r="I167" s="34"/>
      <c r="J167" s="14">
        <f t="shared" si="39"/>
        <v>0</v>
      </c>
      <c r="K167" s="29"/>
      <c r="L167" s="34"/>
      <c r="M167" s="34"/>
      <c r="N167" s="34"/>
      <c r="O167" s="14">
        <f t="shared" si="40"/>
        <v>0</v>
      </c>
      <c r="R167" s="14"/>
      <c r="T167" s="14"/>
      <c r="U167" s="14"/>
      <c r="V167" s="14"/>
      <c r="W167" s="14"/>
      <c r="X167" s="14">
        <f t="shared" si="41"/>
        <v>0</v>
      </c>
      <c r="Y167" s="16"/>
      <c r="Z167" s="19">
        <f>+(J167*D167)+(O167*E167)+(X167*'1 5 20 payroll'!$AI$7)+Y167</f>
        <v>0</v>
      </c>
      <c r="AA167" s="36" t="s">
        <v>120</v>
      </c>
      <c r="AB167" s="13"/>
      <c r="AC167" s="16"/>
      <c r="AD167" s="14">
        <f t="shared" si="42"/>
        <v>0</v>
      </c>
      <c r="AE167" s="16"/>
      <c r="AF167" s="14"/>
      <c r="AG167" s="14"/>
    </row>
    <row r="168" spans="1:35" x14ac:dyDescent="0.25">
      <c r="A168" s="46" t="s">
        <v>449</v>
      </c>
      <c r="B168" s="46" t="s">
        <v>450</v>
      </c>
      <c r="C168" s="46">
        <v>8</v>
      </c>
      <c r="D168" s="39">
        <v>29</v>
      </c>
      <c r="E168" s="28">
        <v>25</v>
      </c>
      <c r="F168" s="29"/>
      <c r="G168" s="34"/>
      <c r="H168" s="34"/>
      <c r="I168" s="34"/>
      <c r="J168" s="14">
        <f t="shared" si="39"/>
        <v>0</v>
      </c>
      <c r="K168" s="34"/>
      <c r="L168" s="34"/>
      <c r="M168" s="34"/>
      <c r="N168" s="34"/>
      <c r="O168" s="14">
        <f t="shared" si="40"/>
        <v>0</v>
      </c>
      <c r="R168" s="14"/>
      <c r="T168" s="14"/>
      <c r="U168" s="14"/>
      <c r="V168" s="14"/>
      <c r="W168" s="14"/>
      <c r="X168" s="14">
        <f t="shared" si="41"/>
        <v>0</v>
      </c>
      <c r="Y168" s="16"/>
      <c r="Z168" s="19">
        <f>+(J168*D168)+(O168*E168)+(X168*'1 5 20 payroll'!$AI$7)+Y168</f>
        <v>0</v>
      </c>
      <c r="AA168" t="s">
        <v>177</v>
      </c>
      <c r="AB168" s="13"/>
      <c r="AC168" s="20"/>
      <c r="AD168" s="14">
        <f t="shared" si="42"/>
        <v>0</v>
      </c>
      <c r="AE168" s="16"/>
      <c r="AF168" s="14"/>
      <c r="AG168" s="14"/>
    </row>
    <row r="169" spans="1:35" x14ac:dyDescent="0.25">
      <c r="A169" s="29" t="s">
        <v>466</v>
      </c>
      <c r="B169" s="29" t="s">
        <v>467</v>
      </c>
      <c r="C169" s="29">
        <v>8</v>
      </c>
      <c r="D169" s="39">
        <v>29</v>
      </c>
      <c r="E169" s="28">
        <v>25</v>
      </c>
      <c r="F169" s="29"/>
      <c r="G169" s="29"/>
      <c r="H169" s="29"/>
      <c r="I169" s="29"/>
      <c r="J169" s="14">
        <f t="shared" si="39"/>
        <v>0</v>
      </c>
      <c r="K169" s="29"/>
      <c r="L169" s="34"/>
      <c r="M169" s="34"/>
      <c r="N169" s="34"/>
      <c r="O169" s="14">
        <f t="shared" si="40"/>
        <v>0</v>
      </c>
      <c r="V169" s="14"/>
      <c r="W169" s="14"/>
      <c r="X169" s="14">
        <f t="shared" si="41"/>
        <v>0</v>
      </c>
      <c r="Y169" s="16"/>
      <c r="Z169" s="19">
        <f>+(J169*D169)+(O169*E169)+(X169*'1 5 20 payroll'!$AI$7)+Y169</f>
        <v>0</v>
      </c>
      <c r="AA169" t="s">
        <v>177</v>
      </c>
      <c r="AB169" s="13"/>
      <c r="AC169" s="13"/>
      <c r="AD169" s="14">
        <f t="shared" si="42"/>
        <v>0</v>
      </c>
      <c r="AE169" s="16"/>
      <c r="AF169" s="14"/>
      <c r="AG169" s="14"/>
      <c r="AH169" s="14"/>
    </row>
    <row r="170" spans="1:35" x14ac:dyDescent="0.25">
      <c r="A170" s="29" t="s">
        <v>132</v>
      </c>
      <c r="B170" s="29" t="s">
        <v>133</v>
      </c>
      <c r="C170" s="29">
        <v>7</v>
      </c>
      <c r="D170" s="39">
        <v>34</v>
      </c>
      <c r="E170" s="28">
        <v>27</v>
      </c>
      <c r="F170" s="29"/>
      <c r="G170" s="29"/>
      <c r="H170" s="29"/>
      <c r="I170" s="34"/>
      <c r="J170" s="14">
        <f t="shared" si="39"/>
        <v>0</v>
      </c>
      <c r="K170" s="29"/>
      <c r="L170" s="34"/>
      <c r="M170" s="34"/>
      <c r="N170" s="34"/>
      <c r="O170" s="14">
        <f t="shared" si="40"/>
        <v>0</v>
      </c>
      <c r="R170" s="14"/>
      <c r="V170" s="14"/>
      <c r="W170" s="14"/>
      <c r="X170" s="14">
        <f t="shared" si="41"/>
        <v>0</v>
      </c>
      <c r="Y170" s="16"/>
      <c r="Z170" s="19">
        <f>+(J170*D170)+(O170*E170)+(X170*'1 5 20 payroll'!$AI$7)+Y170</f>
        <v>0</v>
      </c>
      <c r="AA170" s="38" t="s">
        <v>177</v>
      </c>
      <c r="AB170" s="13"/>
      <c r="AC170" s="13"/>
      <c r="AD170" s="14">
        <f t="shared" si="42"/>
        <v>0</v>
      </c>
      <c r="AE170" s="16"/>
      <c r="AF170" s="14"/>
      <c r="AG170" s="14"/>
    </row>
    <row r="171" spans="1:35" x14ac:dyDescent="0.25">
      <c r="A171" s="29" t="s">
        <v>91</v>
      </c>
      <c r="B171" s="29" t="s">
        <v>144</v>
      </c>
      <c r="C171" s="29">
        <v>8</v>
      </c>
      <c r="D171" s="39">
        <v>29</v>
      </c>
      <c r="E171" s="28">
        <v>25</v>
      </c>
      <c r="F171" s="34"/>
      <c r="G171" s="34"/>
      <c r="H171" s="34"/>
      <c r="I171" s="34"/>
      <c r="J171" s="14">
        <f t="shared" si="39"/>
        <v>0</v>
      </c>
      <c r="K171" s="34"/>
      <c r="L171" s="34"/>
      <c r="M171" s="34"/>
      <c r="N171" s="34"/>
      <c r="O171" s="14">
        <f t="shared" si="40"/>
        <v>0</v>
      </c>
      <c r="R171" s="14"/>
      <c r="T171" s="14"/>
      <c r="U171" s="14"/>
      <c r="V171" s="14"/>
      <c r="W171" s="14"/>
      <c r="X171" s="14">
        <f t="shared" si="41"/>
        <v>0</v>
      </c>
      <c r="Y171" s="16"/>
      <c r="Z171" s="19">
        <f>+(J171*D171)+(O171*E171)+(X171*'1 5 20 payroll'!$AI$7)+Y171</f>
        <v>0</v>
      </c>
      <c r="AA171" s="36" t="s">
        <v>405</v>
      </c>
      <c r="AB171" s="20"/>
      <c r="AC171" s="13"/>
      <c r="AD171" s="14">
        <f t="shared" si="42"/>
        <v>0</v>
      </c>
      <c r="AE171" s="16"/>
      <c r="AF171" s="14"/>
      <c r="AG171" s="14"/>
      <c r="AH171" s="14"/>
      <c r="AI171" s="14"/>
    </row>
    <row r="172" spans="1:35" x14ac:dyDescent="0.25">
      <c r="A172" s="46" t="s">
        <v>143</v>
      </c>
      <c r="B172" s="46" t="s">
        <v>144</v>
      </c>
      <c r="C172" s="46">
        <v>5</v>
      </c>
      <c r="D172" s="39">
        <v>40</v>
      </c>
      <c r="E172" s="28">
        <v>29</v>
      </c>
      <c r="F172" s="34"/>
      <c r="G172" s="34"/>
      <c r="H172" s="34"/>
      <c r="I172" s="34"/>
      <c r="J172" s="14">
        <f t="shared" si="39"/>
        <v>0</v>
      </c>
      <c r="K172" s="34"/>
      <c r="L172" s="34"/>
      <c r="M172" s="34"/>
      <c r="N172" s="34"/>
      <c r="O172" s="14">
        <f t="shared" si="40"/>
        <v>0</v>
      </c>
      <c r="P172" s="14"/>
      <c r="Q172" s="14"/>
      <c r="R172" s="14"/>
      <c r="S172" s="14"/>
      <c r="T172" s="14"/>
      <c r="U172" s="14"/>
      <c r="V172" s="14"/>
      <c r="W172" s="14"/>
      <c r="X172" s="14">
        <f t="shared" si="41"/>
        <v>0</v>
      </c>
      <c r="Y172" s="16"/>
      <c r="Z172" s="19">
        <f>+(J172*D172)+(O172*E172)+(X172*'1 5 20 payroll'!$AI$7)+Y172</f>
        <v>0</v>
      </c>
      <c r="AA172" s="36" t="s">
        <v>120</v>
      </c>
      <c r="AB172" s="13"/>
      <c r="AC172" s="13"/>
      <c r="AD172" s="14">
        <f t="shared" si="42"/>
        <v>0</v>
      </c>
      <c r="AE172" s="16"/>
      <c r="AF172" s="14"/>
      <c r="AG172" s="14"/>
      <c r="AH172" s="14"/>
      <c r="AI172" s="14"/>
    </row>
    <row r="173" spans="1:35" x14ac:dyDescent="0.25">
      <c r="A173" s="46" t="s">
        <v>401</v>
      </c>
      <c r="B173" s="46" t="s">
        <v>13</v>
      </c>
      <c r="C173" s="46">
        <v>8</v>
      </c>
      <c r="D173" s="39">
        <v>29</v>
      </c>
      <c r="E173" s="28">
        <v>25</v>
      </c>
      <c r="F173" s="34"/>
      <c r="G173" s="34"/>
      <c r="H173" s="34"/>
      <c r="I173" s="34"/>
      <c r="J173" s="14">
        <f t="shared" si="39"/>
        <v>0</v>
      </c>
      <c r="K173" s="34"/>
      <c r="L173" s="34"/>
      <c r="M173" s="34"/>
      <c r="N173" s="34"/>
      <c r="O173" s="14">
        <f t="shared" si="40"/>
        <v>0</v>
      </c>
      <c r="P173" s="14"/>
      <c r="Q173" s="14"/>
      <c r="R173" s="14"/>
      <c r="S173" s="14"/>
      <c r="T173" s="14"/>
      <c r="U173" s="14"/>
      <c r="V173" s="14"/>
      <c r="W173" s="14"/>
      <c r="X173" s="14">
        <f t="shared" si="41"/>
        <v>0</v>
      </c>
      <c r="Y173" s="16"/>
      <c r="Z173" s="19">
        <f>+(J173*D173)+(O173*E173)+(X173*'1 5 20 payroll'!$AI$7)+Y173</f>
        <v>0</v>
      </c>
      <c r="AA173" t="s">
        <v>120</v>
      </c>
      <c r="AB173" s="13"/>
      <c r="AC173" s="13"/>
      <c r="AD173" s="14">
        <f t="shared" si="42"/>
        <v>0</v>
      </c>
      <c r="AE173" s="16"/>
      <c r="AF173" s="14"/>
      <c r="AG173" s="14"/>
      <c r="AH173" s="14"/>
      <c r="AI173" s="14"/>
    </row>
    <row r="174" spans="1:35" x14ac:dyDescent="0.25">
      <c r="A174" s="46" t="s">
        <v>30</v>
      </c>
      <c r="B174" s="46" t="s">
        <v>13</v>
      </c>
      <c r="C174" s="46">
        <v>6</v>
      </c>
      <c r="D174" s="39">
        <v>40</v>
      </c>
      <c r="E174" s="28">
        <v>29</v>
      </c>
      <c r="F174" s="29"/>
      <c r="G174" s="34"/>
      <c r="H174" s="34"/>
      <c r="I174" s="34"/>
      <c r="J174" s="14">
        <f t="shared" si="39"/>
        <v>0</v>
      </c>
      <c r="K174" s="34"/>
      <c r="L174" s="34"/>
      <c r="M174" s="34"/>
      <c r="N174" s="34"/>
      <c r="O174" s="14">
        <f t="shared" si="40"/>
        <v>0</v>
      </c>
      <c r="R174" s="14"/>
      <c r="T174" s="14"/>
      <c r="U174" s="14"/>
      <c r="V174" s="14"/>
      <c r="W174" s="14"/>
      <c r="X174" s="14">
        <f t="shared" si="41"/>
        <v>0</v>
      </c>
      <c r="Y174" s="16"/>
      <c r="Z174" s="19">
        <f>+(J174*D174)+(O174*E174)+(X174*'1 5 20 payroll'!$AI$7)+Y174</f>
        <v>0</v>
      </c>
      <c r="AA174" s="36" t="s">
        <v>120</v>
      </c>
      <c r="AB174" s="20"/>
      <c r="AC174" s="16"/>
      <c r="AD174" s="14">
        <f t="shared" si="42"/>
        <v>0</v>
      </c>
      <c r="AE174" s="16"/>
      <c r="AF174" s="14"/>
      <c r="AG174" s="14"/>
      <c r="AH174" s="14"/>
      <c r="AI174" s="14"/>
    </row>
    <row r="175" spans="1:35" x14ac:dyDescent="0.25">
      <c r="A175" s="29" t="s">
        <v>87</v>
      </c>
      <c r="B175" s="29" t="s">
        <v>386</v>
      </c>
      <c r="C175" s="29">
        <v>8</v>
      </c>
      <c r="D175" s="39">
        <v>29</v>
      </c>
      <c r="E175" s="28">
        <v>25</v>
      </c>
      <c r="F175" s="35"/>
      <c r="G175" s="35"/>
      <c r="H175" s="35"/>
      <c r="I175" s="35"/>
      <c r="J175" s="14">
        <f t="shared" si="39"/>
        <v>0</v>
      </c>
      <c r="K175" s="35"/>
      <c r="L175" s="34"/>
      <c r="M175" s="34"/>
      <c r="N175" s="35"/>
      <c r="O175" s="14">
        <f t="shared" si="40"/>
        <v>0</v>
      </c>
      <c r="P175" s="32"/>
      <c r="Q175" s="32"/>
      <c r="R175" s="32"/>
      <c r="S175" s="32"/>
      <c r="T175" s="32"/>
      <c r="U175" s="14"/>
      <c r="V175" s="14"/>
      <c r="W175" s="14"/>
      <c r="X175" s="14">
        <f t="shared" si="41"/>
        <v>0</v>
      </c>
      <c r="Y175" s="16"/>
      <c r="Z175" s="19">
        <f>+(J175*D175)+(O175*E175)+(X175*'1 5 20 payroll'!$AI$7)+Y175</f>
        <v>0</v>
      </c>
      <c r="AA175" s="36" t="s">
        <v>120</v>
      </c>
      <c r="AB175" s="20"/>
      <c r="AC175" s="16"/>
      <c r="AD175" s="14">
        <f t="shared" si="42"/>
        <v>0</v>
      </c>
      <c r="AE175" s="16"/>
    </row>
    <row r="176" spans="1:35" x14ac:dyDescent="0.25">
      <c r="A176" s="46" t="s">
        <v>11</v>
      </c>
      <c r="B176" s="46" t="s">
        <v>146</v>
      </c>
      <c r="C176" s="46">
        <v>7</v>
      </c>
      <c r="D176" s="39">
        <v>34</v>
      </c>
      <c r="E176" s="28">
        <v>27</v>
      </c>
      <c r="F176" s="35"/>
      <c r="G176" s="35"/>
      <c r="H176" s="34"/>
      <c r="I176" s="34"/>
      <c r="J176" s="14">
        <f t="shared" si="39"/>
        <v>0</v>
      </c>
      <c r="K176" s="34"/>
      <c r="L176" s="34"/>
      <c r="M176" s="34"/>
      <c r="N176" s="34"/>
      <c r="O176" s="14">
        <f t="shared" si="40"/>
        <v>0</v>
      </c>
      <c r="P176" s="32"/>
      <c r="Q176" s="32"/>
      <c r="T176" s="14"/>
      <c r="U176" s="14"/>
      <c r="V176" s="14"/>
      <c r="W176" s="14"/>
      <c r="X176" s="14">
        <f t="shared" si="41"/>
        <v>0</v>
      </c>
      <c r="Y176" s="16"/>
      <c r="Z176" s="19">
        <f>+(J176*D176)+(O176*E176)+(X176*'1 5 20 payroll'!$AI$7)+Y176</f>
        <v>0</v>
      </c>
      <c r="AA176" t="s">
        <v>120</v>
      </c>
      <c r="AB176" s="20"/>
      <c r="AC176" s="16"/>
      <c r="AD176" s="14">
        <f t="shared" si="42"/>
        <v>0</v>
      </c>
      <c r="AE176" s="16"/>
      <c r="AF176" s="14"/>
    </row>
    <row r="177" spans="1:34" x14ac:dyDescent="0.25">
      <c r="A177" s="46" t="s">
        <v>142</v>
      </c>
      <c r="B177" s="46" t="s">
        <v>269</v>
      </c>
      <c r="C177" s="46">
        <v>8</v>
      </c>
      <c r="D177" s="39">
        <v>29</v>
      </c>
      <c r="E177" s="28">
        <v>25</v>
      </c>
      <c r="F177" s="34"/>
      <c r="G177" s="34"/>
      <c r="H177" s="34"/>
      <c r="I177" s="34"/>
      <c r="J177" s="14">
        <f t="shared" si="39"/>
        <v>0</v>
      </c>
      <c r="K177" s="34"/>
      <c r="L177" s="34"/>
      <c r="M177" s="34"/>
      <c r="N177" s="34"/>
      <c r="O177" s="14">
        <f t="shared" si="40"/>
        <v>0</v>
      </c>
      <c r="R177" s="14"/>
      <c r="T177" s="14"/>
      <c r="U177" s="14"/>
      <c r="V177" s="14"/>
      <c r="W177" s="14"/>
      <c r="X177" s="14">
        <f t="shared" si="41"/>
        <v>0</v>
      </c>
      <c r="Y177" s="16"/>
      <c r="Z177" s="19">
        <f>+(J177*D177)+(O177*E177)+(X177*'1 5 20 payroll'!$AI$7)+Y177</f>
        <v>0</v>
      </c>
      <c r="AA177" s="36" t="s">
        <v>120</v>
      </c>
      <c r="AB177" s="13"/>
      <c r="AC177" s="16"/>
      <c r="AD177" s="14">
        <f t="shared" si="42"/>
        <v>0</v>
      </c>
      <c r="AE177" s="16"/>
      <c r="AF177" s="14"/>
      <c r="AG177" s="14"/>
    </row>
    <row r="178" spans="1:34" x14ac:dyDescent="0.25">
      <c r="A178" s="46" t="s">
        <v>140</v>
      </c>
      <c r="B178" s="46" t="s">
        <v>141</v>
      </c>
      <c r="C178" s="46">
        <v>8</v>
      </c>
      <c r="D178" s="39">
        <v>29</v>
      </c>
      <c r="E178" s="28">
        <v>25</v>
      </c>
      <c r="F178" s="29"/>
      <c r="G178" s="29"/>
      <c r="H178" s="29"/>
      <c r="I178" s="34"/>
      <c r="J178" s="14">
        <f t="shared" si="39"/>
        <v>0</v>
      </c>
      <c r="K178" s="34"/>
      <c r="L178" s="34"/>
      <c r="M178" s="34"/>
      <c r="N178" s="34"/>
      <c r="O178" s="14">
        <f t="shared" si="40"/>
        <v>0</v>
      </c>
      <c r="R178" s="14"/>
      <c r="T178" s="14"/>
      <c r="U178" s="14"/>
      <c r="V178" s="14"/>
      <c r="W178" s="14"/>
      <c r="X178" s="14">
        <f t="shared" si="41"/>
        <v>0</v>
      </c>
      <c r="Y178" s="16"/>
      <c r="Z178" s="19">
        <f>+(J178*D178)+(O178*E178)+(X178*'1 5 20 payroll'!$AI$7)+Y178</f>
        <v>0</v>
      </c>
      <c r="AA178" s="36" t="s">
        <v>120</v>
      </c>
      <c r="AB178" s="13"/>
      <c r="AC178" s="16"/>
      <c r="AD178" s="14">
        <f t="shared" si="42"/>
        <v>0</v>
      </c>
      <c r="AE178" s="16"/>
      <c r="AF178" s="14"/>
      <c r="AG178" s="14"/>
    </row>
    <row r="179" spans="1:34" x14ac:dyDescent="0.25">
      <c r="A179" s="46" t="s">
        <v>378</v>
      </c>
      <c r="B179" s="46" t="s">
        <v>379</v>
      </c>
      <c r="C179" s="46">
        <v>8</v>
      </c>
      <c r="D179" s="39">
        <v>29</v>
      </c>
      <c r="E179" s="28">
        <v>25</v>
      </c>
      <c r="F179" s="29"/>
      <c r="G179" s="29"/>
      <c r="H179" s="29"/>
      <c r="I179" s="29"/>
      <c r="J179" s="14">
        <f t="shared" si="39"/>
        <v>0</v>
      </c>
      <c r="K179" s="34"/>
      <c r="L179" s="34"/>
      <c r="M179" s="34"/>
      <c r="N179" s="34"/>
      <c r="O179" s="14">
        <f t="shared" si="40"/>
        <v>0</v>
      </c>
      <c r="R179" s="14"/>
      <c r="T179" s="14"/>
      <c r="U179" s="14"/>
      <c r="V179" s="14"/>
      <c r="W179" s="14"/>
      <c r="X179" s="14">
        <f t="shared" si="41"/>
        <v>0</v>
      </c>
      <c r="Y179" s="16"/>
      <c r="Z179" s="19">
        <f>+(J179*D179)+(O179*E179)+(X179*'1 5 20 payroll'!$AI$7)+Y179</f>
        <v>0</v>
      </c>
      <c r="AA179" t="s">
        <v>177</v>
      </c>
      <c r="AB179" s="6"/>
      <c r="AD179" s="14">
        <f t="shared" si="42"/>
        <v>0</v>
      </c>
      <c r="AE179" s="2"/>
      <c r="AF179" s="14"/>
      <c r="AG179" s="14"/>
      <c r="AH179" s="14"/>
    </row>
    <row r="180" spans="1:34" x14ac:dyDescent="0.25">
      <c r="A180" s="46" t="s">
        <v>213</v>
      </c>
      <c r="B180" s="46" t="s">
        <v>184</v>
      </c>
      <c r="C180" s="46">
        <v>8</v>
      </c>
      <c r="D180" s="39">
        <v>29</v>
      </c>
      <c r="E180" s="28">
        <v>25</v>
      </c>
      <c r="F180" s="34"/>
      <c r="G180" s="34"/>
      <c r="H180" s="34"/>
      <c r="I180" s="34"/>
      <c r="J180" s="14">
        <f t="shared" si="39"/>
        <v>0</v>
      </c>
      <c r="K180" s="34"/>
      <c r="L180" s="34"/>
      <c r="M180" s="34"/>
      <c r="N180" s="34"/>
      <c r="O180" s="14">
        <f t="shared" si="40"/>
        <v>0</v>
      </c>
      <c r="R180" s="14"/>
      <c r="T180" s="14"/>
      <c r="U180" s="14"/>
      <c r="V180" s="14"/>
      <c r="W180" s="14"/>
      <c r="X180" s="14">
        <f t="shared" si="41"/>
        <v>0</v>
      </c>
      <c r="Y180" s="16"/>
      <c r="Z180" s="19">
        <f>+(J180*D180)+(O180*E180)+(X180*'1 5 20 payroll'!$AI$7)+Y180</f>
        <v>0</v>
      </c>
      <c r="AA180" t="s">
        <v>120</v>
      </c>
      <c r="AB180" s="13"/>
      <c r="AC180" s="20"/>
      <c r="AD180" s="14">
        <f t="shared" si="42"/>
        <v>0</v>
      </c>
      <c r="AE180" s="16"/>
      <c r="AF180" s="14"/>
      <c r="AG180" s="14"/>
      <c r="AH180" s="14"/>
    </row>
    <row r="181" spans="1:34" x14ac:dyDescent="0.25">
      <c r="A181" s="46" t="s">
        <v>95</v>
      </c>
      <c r="B181" s="46" t="s">
        <v>184</v>
      </c>
      <c r="C181" s="46">
        <v>8</v>
      </c>
      <c r="D181" s="39">
        <v>29</v>
      </c>
      <c r="E181" s="28">
        <v>25</v>
      </c>
      <c r="F181" s="29"/>
      <c r="G181" s="29"/>
      <c r="H181" s="29"/>
      <c r="I181" s="29"/>
      <c r="J181" s="14">
        <f t="shared" si="39"/>
        <v>0</v>
      </c>
      <c r="K181" s="34"/>
      <c r="L181" s="34"/>
      <c r="M181" s="34"/>
      <c r="N181" s="29"/>
      <c r="O181" s="14">
        <f t="shared" si="40"/>
        <v>0</v>
      </c>
      <c r="R181" s="14"/>
      <c r="T181" s="14"/>
      <c r="U181" s="14"/>
      <c r="V181" s="14"/>
      <c r="W181" s="14"/>
      <c r="X181" s="14">
        <f t="shared" si="41"/>
        <v>0</v>
      </c>
      <c r="Y181" s="16"/>
      <c r="Z181" s="19">
        <f>+(J181*D181)+(O181*E181)+(X181*'1 5 20 payroll'!$AI$7)+Y181</f>
        <v>0</v>
      </c>
      <c r="AA181" s="36" t="s">
        <v>120</v>
      </c>
      <c r="AB181" s="13"/>
      <c r="AC181" s="20"/>
      <c r="AD181" s="14">
        <f t="shared" si="42"/>
        <v>0</v>
      </c>
      <c r="AE181" s="16"/>
      <c r="AF181" s="14"/>
      <c r="AG181" s="14"/>
      <c r="AH181" s="14"/>
    </row>
    <row r="182" spans="1:34" x14ac:dyDescent="0.25">
      <c r="A182" s="46" t="s">
        <v>60</v>
      </c>
      <c r="B182" s="46" t="s">
        <v>61</v>
      </c>
      <c r="C182" s="46">
        <v>8</v>
      </c>
      <c r="D182" s="39">
        <v>29</v>
      </c>
      <c r="E182" s="28">
        <v>25</v>
      </c>
      <c r="F182" s="35"/>
      <c r="G182" s="35"/>
      <c r="H182" s="35"/>
      <c r="I182" s="34"/>
      <c r="J182" s="14">
        <f t="shared" ref="J182:J191" si="43">COUNT(F182:I182)</f>
        <v>0</v>
      </c>
      <c r="K182" s="34"/>
      <c r="L182" s="34"/>
      <c r="M182" s="34"/>
      <c r="N182" s="34"/>
      <c r="O182" s="14">
        <f t="shared" ref="O182:O191" si="44">COUNT(K182:N182)</f>
        <v>0</v>
      </c>
      <c r="P182" s="32"/>
      <c r="Q182" s="32"/>
      <c r="R182" s="32"/>
      <c r="S182" s="32"/>
      <c r="T182" s="32"/>
      <c r="U182" s="32"/>
      <c r="V182" s="14"/>
      <c r="W182" s="14"/>
      <c r="X182" s="14">
        <f t="shared" ref="X182:X191" si="45">COUNT(P182:W182)</f>
        <v>0</v>
      </c>
      <c r="Y182" s="16"/>
      <c r="Z182" s="19">
        <f>+(J182*D182)+(O182*E182)+(X182*'1 5 20 payroll'!$AI$7)+Y182</f>
        <v>0</v>
      </c>
      <c r="AA182" s="1" t="s">
        <v>120</v>
      </c>
      <c r="AB182" s="13"/>
      <c r="AC182" s="16"/>
      <c r="AD182" s="14">
        <f t="shared" ref="AD182:AD191" si="46">+J182+O182</f>
        <v>0</v>
      </c>
      <c r="AE182" s="16"/>
      <c r="AF182" s="14"/>
      <c r="AG182" s="14"/>
    </row>
    <row r="183" spans="1:34" x14ac:dyDescent="0.25">
      <c r="A183" s="29" t="s">
        <v>50</v>
      </c>
      <c r="B183" s="29" t="s">
        <v>149</v>
      </c>
      <c r="C183" s="29">
        <v>6</v>
      </c>
      <c r="D183" s="40">
        <v>40</v>
      </c>
      <c r="E183" s="28">
        <v>29</v>
      </c>
      <c r="F183" s="35"/>
      <c r="G183" s="34"/>
      <c r="H183" s="34"/>
      <c r="I183" s="34"/>
      <c r="J183" s="14">
        <f t="shared" si="43"/>
        <v>0</v>
      </c>
      <c r="K183" s="34"/>
      <c r="L183" s="34"/>
      <c r="M183" s="34"/>
      <c r="N183" s="34"/>
      <c r="O183" s="14">
        <f t="shared" si="44"/>
        <v>0</v>
      </c>
      <c r="R183" s="14"/>
      <c r="T183" s="14"/>
      <c r="U183" s="14"/>
      <c r="V183" s="14"/>
      <c r="W183" s="14"/>
      <c r="X183" s="14">
        <f t="shared" si="45"/>
        <v>0</v>
      </c>
      <c r="Y183" s="16"/>
      <c r="Z183" s="19">
        <f>+(J183*D183)+(O183*E183)+(X183*'1 5 20 payroll'!$AI$7)+Y183</f>
        <v>0</v>
      </c>
      <c r="AA183" s="36" t="s">
        <v>120</v>
      </c>
      <c r="AB183" s="1"/>
      <c r="AC183" s="20"/>
      <c r="AD183" s="14">
        <f t="shared" si="46"/>
        <v>0</v>
      </c>
      <c r="AE183" s="16"/>
      <c r="AF183" s="14"/>
      <c r="AG183" s="14"/>
    </row>
    <row r="184" spans="1:34" x14ac:dyDescent="0.25">
      <c r="A184" s="46" t="s">
        <v>433</v>
      </c>
      <c r="B184" s="46" t="s">
        <v>434</v>
      </c>
      <c r="C184" s="46">
        <v>8</v>
      </c>
      <c r="D184" s="39">
        <v>29</v>
      </c>
      <c r="E184" s="28">
        <v>25</v>
      </c>
      <c r="F184" s="29"/>
      <c r="G184" s="34"/>
      <c r="H184" s="34"/>
      <c r="I184" s="34"/>
      <c r="J184" s="14">
        <f t="shared" si="43"/>
        <v>0</v>
      </c>
      <c r="K184" s="29"/>
      <c r="L184" s="34"/>
      <c r="M184" s="34"/>
      <c r="N184" s="29"/>
      <c r="O184" s="14">
        <f t="shared" si="44"/>
        <v>0</v>
      </c>
      <c r="R184" s="14"/>
      <c r="T184" s="14"/>
      <c r="U184" s="14"/>
      <c r="V184" s="14"/>
      <c r="W184" s="14"/>
      <c r="X184" s="14">
        <f t="shared" si="45"/>
        <v>0</v>
      </c>
      <c r="Y184" s="16"/>
      <c r="Z184" s="19">
        <f>+(J184*D184)+(O184*E184)+(X184*'1 5 20 payroll'!$AI$7)+Y184</f>
        <v>0</v>
      </c>
      <c r="AA184" t="s">
        <v>120</v>
      </c>
      <c r="AB184" s="13"/>
      <c r="AC184" s="16"/>
      <c r="AD184" s="14">
        <f t="shared" si="46"/>
        <v>0</v>
      </c>
      <c r="AE184" s="16"/>
      <c r="AF184" s="13"/>
      <c r="AG184" s="14"/>
    </row>
    <row r="185" spans="1:34" x14ac:dyDescent="0.25">
      <c r="A185" s="46" t="s">
        <v>23</v>
      </c>
      <c r="B185" s="46" t="s">
        <v>26</v>
      </c>
      <c r="C185" s="46">
        <v>8</v>
      </c>
      <c r="D185" s="39">
        <v>29</v>
      </c>
      <c r="E185" s="28">
        <v>25</v>
      </c>
      <c r="F185" s="29"/>
      <c r="G185" s="29"/>
      <c r="H185" s="29"/>
      <c r="I185" s="29"/>
      <c r="J185" s="14">
        <f t="shared" si="43"/>
        <v>0</v>
      </c>
      <c r="K185" s="29"/>
      <c r="L185" s="34"/>
      <c r="M185" s="34"/>
      <c r="N185" s="29"/>
      <c r="O185" s="14">
        <f t="shared" si="44"/>
        <v>0</v>
      </c>
      <c r="V185" s="14"/>
      <c r="W185" s="14"/>
      <c r="X185" s="14">
        <f t="shared" si="45"/>
        <v>0</v>
      </c>
      <c r="Y185" s="16"/>
      <c r="Z185" s="19">
        <f>+(J185*D185)+(O185*E185)+(X185*'1 5 20 payroll'!$AI$7)+Y185</f>
        <v>0</v>
      </c>
      <c r="AA185" s="36" t="s">
        <v>120</v>
      </c>
      <c r="AB185" s="20"/>
      <c r="AC185" s="16"/>
      <c r="AD185" s="14">
        <f t="shared" si="46"/>
        <v>0</v>
      </c>
      <c r="AE185" s="16"/>
      <c r="AF185" s="13"/>
      <c r="AG185" s="14"/>
    </row>
    <row r="186" spans="1:34" x14ac:dyDescent="0.25">
      <c r="A186" s="29" t="s">
        <v>343</v>
      </c>
      <c r="B186" s="29" t="s">
        <v>344</v>
      </c>
      <c r="C186" s="29">
        <v>8</v>
      </c>
      <c r="D186" s="39">
        <v>29</v>
      </c>
      <c r="E186" s="28">
        <v>25</v>
      </c>
      <c r="F186" s="29"/>
      <c r="G186" s="34"/>
      <c r="H186" s="34"/>
      <c r="I186" s="34"/>
      <c r="J186" s="14">
        <f t="shared" si="43"/>
        <v>0</v>
      </c>
      <c r="K186" s="34"/>
      <c r="L186" s="34"/>
      <c r="M186" s="34"/>
      <c r="N186" s="34"/>
      <c r="O186" s="14">
        <f t="shared" si="44"/>
        <v>0</v>
      </c>
      <c r="R186" s="14"/>
      <c r="T186" s="14"/>
      <c r="U186" s="14"/>
      <c r="V186" s="14"/>
      <c r="W186" s="14"/>
      <c r="X186" s="14">
        <f t="shared" si="45"/>
        <v>0</v>
      </c>
      <c r="Y186" s="16"/>
      <c r="Z186" s="19">
        <f>+(J186*D186)+(O186*E186)+(X186*'1 5 20 payroll'!$AI$7)+Y186</f>
        <v>0</v>
      </c>
      <c r="AA186" s="36" t="s">
        <v>120</v>
      </c>
      <c r="AB186" s="20"/>
      <c r="AC186" s="20"/>
      <c r="AD186" s="14">
        <f t="shared" si="46"/>
        <v>0</v>
      </c>
      <c r="AE186" s="16"/>
      <c r="AF186" s="13"/>
      <c r="AG186" s="14"/>
    </row>
    <row r="187" spans="1:34" x14ac:dyDescent="0.25">
      <c r="A187" s="46" t="s">
        <v>189</v>
      </c>
      <c r="B187" s="46" t="s">
        <v>128</v>
      </c>
      <c r="C187" s="46">
        <v>8</v>
      </c>
      <c r="D187" s="39">
        <v>29</v>
      </c>
      <c r="E187" s="28">
        <v>25</v>
      </c>
      <c r="F187" s="29"/>
      <c r="G187" s="29"/>
      <c r="H187" s="29"/>
      <c r="I187" s="34"/>
      <c r="J187" s="14">
        <f t="shared" si="43"/>
        <v>0</v>
      </c>
      <c r="K187" s="34"/>
      <c r="L187" s="34"/>
      <c r="M187" s="34"/>
      <c r="N187" s="34"/>
      <c r="O187" s="14">
        <f t="shared" si="44"/>
        <v>0</v>
      </c>
      <c r="R187" s="14"/>
      <c r="T187" s="14"/>
      <c r="U187" s="14"/>
      <c r="V187" s="14"/>
      <c r="W187" s="14"/>
      <c r="X187" s="14">
        <f t="shared" si="45"/>
        <v>0</v>
      </c>
      <c r="Y187" s="16"/>
      <c r="Z187" s="19">
        <f>+(J187*D187)+(O187*E187)+(X187*'1 5 20 payroll'!$AI$7)+Y187</f>
        <v>0</v>
      </c>
      <c r="AA187" s="36" t="s">
        <v>120</v>
      </c>
      <c r="AB187" s="13"/>
      <c r="AC187" s="6"/>
      <c r="AD187" s="14">
        <f t="shared" si="46"/>
        <v>0</v>
      </c>
      <c r="AE187" s="16"/>
      <c r="AF187" s="13"/>
      <c r="AG187" s="14"/>
    </row>
    <row r="188" spans="1:34" x14ac:dyDescent="0.25">
      <c r="A188" s="46" t="s">
        <v>214</v>
      </c>
      <c r="B188" s="46" t="s">
        <v>443</v>
      </c>
      <c r="C188" s="46">
        <v>8</v>
      </c>
      <c r="D188" s="39">
        <v>29</v>
      </c>
      <c r="E188" s="28">
        <v>25</v>
      </c>
      <c r="F188" s="35"/>
      <c r="G188" s="34"/>
      <c r="H188" s="34"/>
      <c r="I188" s="34"/>
      <c r="J188" s="14">
        <f t="shared" si="43"/>
        <v>0</v>
      </c>
      <c r="K188" s="34"/>
      <c r="L188" s="34"/>
      <c r="M188" s="34"/>
      <c r="N188" s="34"/>
      <c r="O188" s="14">
        <f t="shared" si="44"/>
        <v>0</v>
      </c>
      <c r="R188" s="14"/>
      <c r="T188" s="14"/>
      <c r="U188" s="14"/>
      <c r="V188" s="14"/>
      <c r="W188" s="14"/>
      <c r="X188" s="14">
        <f t="shared" si="45"/>
        <v>0</v>
      </c>
      <c r="Y188" s="16"/>
      <c r="Z188" s="19">
        <f>+(J188*D188)+(O188*E188)+(X188*'1 5 20 payroll'!$AI$7)+Y188</f>
        <v>0</v>
      </c>
      <c r="AA188" t="s">
        <v>120</v>
      </c>
      <c r="AB188" s="13"/>
      <c r="AC188" s="20"/>
      <c r="AD188" s="14">
        <f t="shared" si="46"/>
        <v>0</v>
      </c>
      <c r="AE188" s="16"/>
      <c r="AF188" s="14"/>
      <c r="AG188" s="14"/>
    </row>
    <row r="189" spans="1:34" x14ac:dyDescent="0.25">
      <c r="A189" s="46" t="s">
        <v>24</v>
      </c>
      <c r="B189" s="46" t="s">
        <v>153</v>
      </c>
      <c r="C189" s="46">
        <v>8</v>
      </c>
      <c r="D189" s="39">
        <v>29</v>
      </c>
      <c r="E189" s="28">
        <v>25</v>
      </c>
      <c r="F189" s="35"/>
      <c r="G189" s="29"/>
      <c r="H189" s="34"/>
      <c r="I189" s="34"/>
      <c r="J189" s="14">
        <f t="shared" si="43"/>
        <v>0</v>
      </c>
      <c r="K189" s="34"/>
      <c r="L189" s="34"/>
      <c r="M189" s="34"/>
      <c r="N189" s="34"/>
      <c r="O189" s="14">
        <f t="shared" si="44"/>
        <v>0</v>
      </c>
      <c r="R189" s="14"/>
      <c r="T189" s="14"/>
      <c r="U189" s="14"/>
      <c r="V189" s="14"/>
      <c r="W189" s="14"/>
      <c r="X189" s="14">
        <f t="shared" si="45"/>
        <v>0</v>
      </c>
      <c r="Y189" s="16"/>
      <c r="Z189" s="19">
        <f>+(J189*D189)+(O189*E189)+(X189*'1 5 20 payroll'!$AI$7)+Y189</f>
        <v>0</v>
      </c>
      <c r="AA189" s="36" t="s">
        <v>120</v>
      </c>
      <c r="AB189" s="13"/>
      <c r="AC189" s="20"/>
      <c r="AD189" s="14">
        <f t="shared" si="46"/>
        <v>0</v>
      </c>
      <c r="AE189" s="16"/>
      <c r="AF189" s="14"/>
      <c r="AG189" s="14"/>
    </row>
    <row r="190" spans="1:34" x14ac:dyDescent="0.25">
      <c r="A190" s="46" t="s">
        <v>422</v>
      </c>
      <c r="B190" s="46" t="s">
        <v>153</v>
      </c>
      <c r="C190" s="46">
        <v>8</v>
      </c>
      <c r="D190" s="39">
        <v>29</v>
      </c>
      <c r="E190" s="28">
        <v>25</v>
      </c>
      <c r="F190" s="35"/>
      <c r="G190" s="29"/>
      <c r="H190" s="34"/>
      <c r="I190" s="34"/>
      <c r="J190" s="14">
        <f t="shared" si="43"/>
        <v>0</v>
      </c>
      <c r="K190" s="34"/>
      <c r="L190" s="34"/>
      <c r="M190" s="34"/>
      <c r="N190" s="34"/>
      <c r="O190" s="14">
        <f t="shared" si="44"/>
        <v>0</v>
      </c>
      <c r="R190" s="14"/>
      <c r="T190" s="14"/>
      <c r="U190" s="14"/>
      <c r="V190" s="14"/>
      <c r="W190" s="14"/>
      <c r="X190" s="14">
        <f t="shared" si="45"/>
        <v>0</v>
      </c>
      <c r="Y190" s="16"/>
      <c r="Z190" s="19">
        <f>+(J190*D190)+(O190*E190)+(X190*'1 5 20 payroll'!$AI$7)+Y190</f>
        <v>0</v>
      </c>
      <c r="AA190" t="s">
        <v>120</v>
      </c>
      <c r="AB190" s="13"/>
      <c r="AC190" s="20"/>
      <c r="AD190" s="14">
        <f t="shared" si="46"/>
        <v>0</v>
      </c>
      <c r="AE190" s="16"/>
      <c r="AF190" s="14"/>
      <c r="AG190" s="14"/>
    </row>
    <row r="191" spans="1:34" x14ac:dyDescent="0.25">
      <c r="A191" s="46" t="s">
        <v>24</v>
      </c>
      <c r="B191" s="46" t="s">
        <v>183</v>
      </c>
      <c r="C191" s="46">
        <v>6</v>
      </c>
      <c r="D191" s="39">
        <v>40</v>
      </c>
      <c r="E191" s="28">
        <v>29</v>
      </c>
      <c r="F191" s="29"/>
      <c r="G191" s="29"/>
      <c r="H191" s="29"/>
      <c r="I191" s="29"/>
      <c r="J191" s="14">
        <f t="shared" si="43"/>
        <v>0</v>
      </c>
      <c r="K191" s="34"/>
      <c r="L191" s="34"/>
      <c r="M191" s="34"/>
      <c r="N191" s="34"/>
      <c r="O191" s="14">
        <f t="shared" si="44"/>
        <v>0</v>
      </c>
      <c r="R191" s="14"/>
      <c r="T191" s="14"/>
      <c r="U191" s="14"/>
      <c r="V191" s="14"/>
      <c r="W191" s="14"/>
      <c r="X191" s="14">
        <f t="shared" si="45"/>
        <v>0</v>
      </c>
      <c r="Y191" s="16"/>
      <c r="Z191" s="19">
        <f>+(J191*D191)+(O191*E191)+(X191*'1 5 20 payroll'!$AI$7)+Y191</f>
        <v>0</v>
      </c>
      <c r="AA191" s="36" t="s">
        <v>120</v>
      </c>
      <c r="AB191" s="13"/>
      <c r="AC191" s="16"/>
      <c r="AD191" s="14">
        <f t="shared" si="46"/>
        <v>0</v>
      </c>
      <c r="AE191" s="16"/>
      <c r="AF191" s="13"/>
      <c r="AG191" s="14"/>
    </row>
    <row r="192" spans="1:34" x14ac:dyDescent="0.25">
      <c r="AD192" s="14">
        <f>+'1 5 20 payroll'!J76+'1 5 20 payroll'!O76</f>
        <v>0</v>
      </c>
      <c r="AE192" s="16"/>
      <c r="AF192" s="13"/>
      <c r="AG192" s="14"/>
    </row>
    <row r="193" spans="1:36" x14ac:dyDescent="0.25">
      <c r="A193" s="46" t="s">
        <v>125</v>
      </c>
      <c r="B193" s="46" t="s">
        <v>85</v>
      </c>
      <c r="C193" s="46">
        <v>6</v>
      </c>
      <c r="D193" s="39">
        <v>40</v>
      </c>
      <c r="E193" s="28">
        <v>29</v>
      </c>
      <c r="F193" s="35"/>
      <c r="G193" s="35"/>
      <c r="H193" s="35"/>
      <c r="I193" s="34"/>
      <c r="J193" s="14">
        <f t="shared" ref="J193:J200" si="47">COUNT(F193:I193)</f>
        <v>0</v>
      </c>
      <c r="K193" s="35"/>
      <c r="L193" s="34"/>
      <c r="M193" s="34"/>
      <c r="N193" s="35"/>
      <c r="O193" s="14">
        <f t="shared" ref="O193:O200" si="48">COUNT(K193:N193)</f>
        <v>0</v>
      </c>
      <c r="P193" s="32"/>
      <c r="Q193" s="32"/>
      <c r="R193" s="32"/>
      <c r="S193" s="32"/>
      <c r="T193" s="32"/>
      <c r="U193" s="32"/>
      <c r="V193" s="14"/>
      <c r="W193" s="14"/>
      <c r="X193" s="14">
        <f t="shared" ref="X193:X200" si="49">COUNT(P193:W193)</f>
        <v>0</v>
      </c>
      <c r="Y193" s="16"/>
      <c r="Z193" s="19">
        <f>+(J193*D193)+(O193*E193)+(X193*'1 5 20 payroll'!$AI$7)+Y193</f>
        <v>0</v>
      </c>
      <c r="AA193" s="36" t="s">
        <v>120</v>
      </c>
      <c r="AB193" s="13"/>
      <c r="AC193" s="16"/>
      <c r="AD193" s="14">
        <f t="shared" ref="AD193:AD200" si="50">+J193+O193</f>
        <v>0</v>
      </c>
      <c r="AE193" s="16"/>
      <c r="AF193" s="13"/>
      <c r="AG193" s="14"/>
    </row>
    <row r="194" spans="1:36" x14ac:dyDescent="0.25">
      <c r="A194" s="46" t="s">
        <v>373</v>
      </c>
      <c r="B194" s="46" t="s">
        <v>374</v>
      </c>
      <c r="C194" s="46">
        <v>8</v>
      </c>
      <c r="D194" s="39">
        <v>29</v>
      </c>
      <c r="E194" s="28">
        <v>25</v>
      </c>
      <c r="F194" s="29"/>
      <c r="G194" s="34"/>
      <c r="H194" s="34"/>
      <c r="I194" s="34"/>
      <c r="J194" s="14">
        <f t="shared" si="47"/>
        <v>0</v>
      </c>
      <c r="K194" s="34"/>
      <c r="L194" s="34"/>
      <c r="M194" s="34"/>
      <c r="N194" s="34"/>
      <c r="O194" s="14">
        <f t="shared" si="48"/>
        <v>0</v>
      </c>
      <c r="R194" s="14"/>
      <c r="T194" s="14"/>
      <c r="U194" s="14"/>
      <c r="V194" s="14"/>
      <c r="W194" s="14"/>
      <c r="X194" s="14">
        <f t="shared" si="49"/>
        <v>0</v>
      </c>
      <c r="Y194" s="16"/>
      <c r="Z194" s="19">
        <f>+(J194*D194)+(O194*E194)+(X194*'1 5 20 payroll'!$AI$7)+Y194</f>
        <v>0</v>
      </c>
      <c r="AA194" s="36" t="s">
        <v>120</v>
      </c>
      <c r="AB194" s="13"/>
      <c r="AC194" s="16"/>
      <c r="AD194" s="14">
        <f t="shared" si="50"/>
        <v>0</v>
      </c>
      <c r="AE194" s="16"/>
      <c r="AF194" s="13"/>
      <c r="AG194" s="14"/>
    </row>
    <row r="195" spans="1:36" x14ac:dyDescent="0.25">
      <c r="A195" s="29" t="s">
        <v>420</v>
      </c>
      <c r="B195" s="29" t="s">
        <v>233</v>
      </c>
      <c r="C195" s="29">
        <v>8</v>
      </c>
      <c r="D195" s="39">
        <v>29</v>
      </c>
      <c r="E195" s="28">
        <v>25</v>
      </c>
      <c r="F195" s="29"/>
      <c r="G195" s="29"/>
      <c r="H195" s="29"/>
      <c r="I195" s="29"/>
      <c r="J195" s="14">
        <f t="shared" si="47"/>
        <v>0</v>
      </c>
      <c r="K195" s="29"/>
      <c r="L195" s="34"/>
      <c r="M195" s="34"/>
      <c r="N195" s="34"/>
      <c r="O195" s="14">
        <f t="shared" si="48"/>
        <v>0</v>
      </c>
      <c r="V195" s="14"/>
      <c r="W195" s="14"/>
      <c r="X195" s="14">
        <f t="shared" si="49"/>
        <v>0</v>
      </c>
      <c r="Y195" s="16"/>
      <c r="Z195" s="19">
        <f>+(J195*D195)+(O195*E195)+(X195*'1 5 20 payroll'!$AI$7)+Y195</f>
        <v>0</v>
      </c>
      <c r="AA195" t="s">
        <v>120</v>
      </c>
      <c r="AB195" s="1"/>
      <c r="AC195" s="14"/>
      <c r="AD195" s="14">
        <f t="shared" si="50"/>
        <v>0</v>
      </c>
      <c r="AE195" s="16"/>
      <c r="AF195" s="13"/>
      <c r="AG195" s="16"/>
    </row>
    <row r="196" spans="1:36" x14ac:dyDescent="0.25">
      <c r="A196" s="46" t="s">
        <v>174</v>
      </c>
      <c r="B196" s="46" t="s">
        <v>233</v>
      </c>
      <c r="C196" s="46">
        <v>6</v>
      </c>
      <c r="D196" s="39">
        <v>40</v>
      </c>
      <c r="E196" s="28">
        <v>29</v>
      </c>
      <c r="F196" s="29"/>
      <c r="G196" s="29"/>
      <c r="H196" s="29"/>
      <c r="I196" s="34"/>
      <c r="J196" s="14">
        <f t="shared" si="47"/>
        <v>0</v>
      </c>
      <c r="K196" s="29"/>
      <c r="L196" s="34"/>
      <c r="M196" s="34"/>
      <c r="N196" s="34"/>
      <c r="O196" s="14">
        <f t="shared" si="48"/>
        <v>0</v>
      </c>
      <c r="T196" s="14"/>
      <c r="U196" s="14"/>
      <c r="V196" s="14"/>
      <c r="W196" s="14"/>
      <c r="X196" s="14">
        <f t="shared" si="49"/>
        <v>0</v>
      </c>
      <c r="Y196" s="16"/>
      <c r="Z196" s="19">
        <f>+(J196*D196)+(O196*E196)+(X196*'1 5 20 payroll'!$AI$7)+Y196</f>
        <v>0</v>
      </c>
      <c r="AA196" s="36" t="s">
        <v>120</v>
      </c>
      <c r="AB196" s="1"/>
      <c r="AC196" s="14"/>
      <c r="AD196" s="14">
        <f t="shared" si="50"/>
        <v>0</v>
      </c>
      <c r="AE196" s="16"/>
      <c r="AF196" s="13"/>
      <c r="AG196" s="16"/>
    </row>
    <row r="197" spans="1:36" x14ac:dyDescent="0.25">
      <c r="A197" s="46" t="s">
        <v>56</v>
      </c>
      <c r="B197" s="46" t="s">
        <v>57</v>
      </c>
      <c r="C197" s="46">
        <v>6</v>
      </c>
      <c r="D197" s="39">
        <v>40</v>
      </c>
      <c r="E197" s="28">
        <v>29</v>
      </c>
      <c r="F197" s="29"/>
      <c r="G197" s="29"/>
      <c r="H197" s="29"/>
      <c r="I197" s="29"/>
      <c r="J197" s="14">
        <f t="shared" si="47"/>
        <v>0</v>
      </c>
      <c r="K197" s="34"/>
      <c r="L197" s="34"/>
      <c r="M197" s="34"/>
      <c r="N197" s="34"/>
      <c r="O197" s="14">
        <f t="shared" si="48"/>
        <v>0</v>
      </c>
      <c r="R197" s="14"/>
      <c r="T197" s="14"/>
      <c r="U197" s="14"/>
      <c r="V197" s="14"/>
      <c r="W197" s="14"/>
      <c r="X197" s="14">
        <f t="shared" si="49"/>
        <v>0</v>
      </c>
      <c r="Y197" s="16"/>
      <c r="Z197" s="19">
        <f>+(J197*D197)+(O197*E197)+(X197*'1 5 20 payroll'!$AI$7)+Y197</f>
        <v>0</v>
      </c>
      <c r="AA197" s="36" t="s">
        <v>120</v>
      </c>
      <c r="AB197" s="1"/>
      <c r="AC197" s="14"/>
      <c r="AD197" s="14">
        <f t="shared" si="50"/>
        <v>0</v>
      </c>
      <c r="AE197" s="16"/>
      <c r="AF197" s="13"/>
      <c r="AG197" s="16"/>
    </row>
    <row r="198" spans="1:36" x14ac:dyDescent="0.25">
      <c r="A198" s="46" t="s">
        <v>11</v>
      </c>
      <c r="B198" s="46" t="s">
        <v>452</v>
      </c>
      <c r="C198" s="46">
        <v>8</v>
      </c>
      <c r="D198" s="39">
        <v>29</v>
      </c>
      <c r="E198" s="28">
        <v>25</v>
      </c>
      <c r="F198" s="34"/>
      <c r="G198" s="34"/>
      <c r="H198" s="34"/>
      <c r="I198" s="45"/>
      <c r="J198" s="14">
        <f t="shared" si="47"/>
        <v>0</v>
      </c>
      <c r="K198" s="34"/>
      <c r="L198" s="34"/>
      <c r="M198" s="34"/>
      <c r="N198" s="34"/>
      <c r="O198" s="14">
        <f t="shared" si="48"/>
        <v>0</v>
      </c>
      <c r="P198" s="14"/>
      <c r="R198" s="14"/>
      <c r="T198" s="14"/>
      <c r="U198" s="14"/>
      <c r="V198" s="14"/>
      <c r="W198" s="14"/>
      <c r="X198" s="14">
        <f t="shared" si="49"/>
        <v>0</v>
      </c>
      <c r="Y198" s="16"/>
      <c r="Z198" s="19">
        <f>+(J198*D198)+(O198*E198)+(X198*'1 5 20 payroll'!$AI$7)+Y198</f>
        <v>0</v>
      </c>
      <c r="AA198" t="s">
        <v>120</v>
      </c>
      <c r="AB198" s="13"/>
      <c r="AC198" s="14"/>
      <c r="AD198" s="14">
        <f t="shared" si="50"/>
        <v>0</v>
      </c>
      <c r="AE198" s="16"/>
      <c r="AF198" s="13"/>
      <c r="AG198" s="14"/>
    </row>
    <row r="199" spans="1:36" x14ac:dyDescent="0.25">
      <c r="A199" s="46" t="s">
        <v>191</v>
      </c>
      <c r="B199" s="46" t="s">
        <v>190</v>
      </c>
      <c r="C199" s="46">
        <v>6</v>
      </c>
      <c r="D199" s="39">
        <v>40</v>
      </c>
      <c r="E199" s="28">
        <v>29</v>
      </c>
      <c r="F199" s="35"/>
      <c r="G199" s="29"/>
      <c r="H199" s="34"/>
      <c r="I199" s="45"/>
      <c r="J199" s="14">
        <f t="shared" si="47"/>
        <v>0</v>
      </c>
      <c r="K199" s="34"/>
      <c r="L199" s="34"/>
      <c r="M199" s="34"/>
      <c r="N199" s="34"/>
      <c r="O199" s="14">
        <f t="shared" si="48"/>
        <v>0</v>
      </c>
      <c r="R199" s="14"/>
      <c r="T199" s="14"/>
      <c r="U199" s="14"/>
      <c r="V199" s="14"/>
      <c r="W199" s="14"/>
      <c r="X199" s="14">
        <f t="shared" si="49"/>
        <v>0</v>
      </c>
      <c r="Y199" s="16"/>
      <c r="Z199" s="19">
        <f>+(J199*D199)+(O199*E199)+(X199*'1 5 20 payroll'!$AI$7)+Y199</f>
        <v>0</v>
      </c>
      <c r="AA199" s="36" t="s">
        <v>120</v>
      </c>
      <c r="AB199" s="13"/>
      <c r="AC199" s="14"/>
      <c r="AD199" s="14">
        <f t="shared" si="50"/>
        <v>0</v>
      </c>
      <c r="AE199" s="16"/>
      <c r="AF199" s="13"/>
      <c r="AG199" s="14"/>
    </row>
    <row r="200" spans="1:36" x14ac:dyDescent="0.25">
      <c r="A200" s="46" t="s">
        <v>53</v>
      </c>
      <c r="B200" s="46" t="s">
        <v>190</v>
      </c>
      <c r="C200" s="46">
        <v>6</v>
      </c>
      <c r="D200" s="39">
        <v>40</v>
      </c>
      <c r="E200" s="28">
        <v>29</v>
      </c>
      <c r="F200" s="35"/>
      <c r="G200" s="29"/>
      <c r="H200" s="34"/>
      <c r="I200" s="45"/>
      <c r="J200" s="14">
        <f t="shared" si="47"/>
        <v>0</v>
      </c>
      <c r="K200" s="34"/>
      <c r="L200" s="34"/>
      <c r="M200" s="34"/>
      <c r="N200" s="34"/>
      <c r="O200" s="14">
        <f t="shared" si="48"/>
        <v>0</v>
      </c>
      <c r="R200" s="14"/>
      <c r="T200" s="14"/>
      <c r="U200" s="14"/>
      <c r="V200" s="14"/>
      <c r="W200" s="14"/>
      <c r="X200" s="14">
        <f t="shared" si="49"/>
        <v>0</v>
      </c>
      <c r="Y200" s="16"/>
      <c r="Z200" s="19">
        <f>+(J200*D200)+(O200*E200)+(X200*'1 5 20 payroll'!$AI$7)+Y200</f>
        <v>0</v>
      </c>
      <c r="AA200" t="s">
        <v>120</v>
      </c>
      <c r="AB200" s="13"/>
      <c r="AC200" s="14"/>
      <c r="AD200" s="14">
        <f t="shared" si="50"/>
        <v>0</v>
      </c>
      <c r="AE200" s="16"/>
      <c r="AF200" s="13"/>
      <c r="AG200" s="14"/>
    </row>
    <row r="201" spans="1:36" x14ac:dyDescent="0.25">
      <c r="A201" s="46" t="s">
        <v>0</v>
      </c>
      <c r="B201" s="46" t="s">
        <v>455</v>
      </c>
      <c r="C201" s="46">
        <v>8</v>
      </c>
      <c r="D201" s="47">
        <v>29</v>
      </c>
      <c r="E201" s="37">
        <v>25</v>
      </c>
      <c r="F201" s="29"/>
      <c r="G201" s="34"/>
      <c r="H201" s="34"/>
      <c r="I201" s="44"/>
      <c r="J201" s="14">
        <f t="shared" ref="J201:J220" si="51">COUNT(F201:I201)</f>
        <v>0</v>
      </c>
      <c r="K201" s="34"/>
      <c r="L201" s="34"/>
      <c r="M201" s="34"/>
      <c r="N201" s="34"/>
      <c r="O201" s="14">
        <f t="shared" ref="O201:O220" si="52">COUNT(K201:N201)</f>
        <v>0</v>
      </c>
      <c r="P201" s="29"/>
      <c r="Q201" s="34"/>
      <c r="R201" s="29"/>
      <c r="S201" s="34"/>
      <c r="T201" s="14"/>
      <c r="U201" s="14"/>
      <c r="V201" s="14"/>
      <c r="W201" s="14"/>
      <c r="X201" s="14">
        <f t="shared" ref="X201:X220" si="53">COUNT(P201:W201)</f>
        <v>0</v>
      </c>
      <c r="Y201" s="16"/>
      <c r="Z201" s="19">
        <f>+(J201*D201)+(O201*E201)+(X201*'1 5 20 payroll'!$AI$7)+Y201</f>
        <v>0</v>
      </c>
      <c r="AA201" s="36" t="s">
        <v>120</v>
      </c>
      <c r="AB201" s="13"/>
      <c r="AC201" s="16"/>
      <c r="AD201" s="34"/>
      <c r="AE201" s="16"/>
      <c r="AF201" s="14"/>
      <c r="AG201" s="14"/>
      <c r="AH201" s="14"/>
      <c r="AI201" s="14"/>
      <c r="AJ201" s="14"/>
    </row>
    <row r="202" spans="1:36" x14ac:dyDescent="0.25">
      <c r="A202" s="29" t="s">
        <v>299</v>
      </c>
      <c r="B202" s="29" t="s">
        <v>300</v>
      </c>
      <c r="C202" s="29">
        <v>6</v>
      </c>
      <c r="D202" s="39">
        <v>40</v>
      </c>
      <c r="E202" s="28">
        <v>29</v>
      </c>
      <c r="F202" s="34"/>
      <c r="G202" s="34"/>
      <c r="H202" s="34"/>
      <c r="I202" s="34"/>
      <c r="J202" s="14">
        <f t="shared" si="51"/>
        <v>0</v>
      </c>
      <c r="K202" s="34"/>
      <c r="L202" s="34"/>
      <c r="M202" s="34"/>
      <c r="N202" s="34"/>
      <c r="O202" s="14">
        <f t="shared" si="52"/>
        <v>0</v>
      </c>
      <c r="R202" s="14"/>
      <c r="T202" s="14"/>
      <c r="U202" s="14"/>
      <c r="V202" s="14"/>
      <c r="W202" s="14"/>
      <c r="X202" s="14">
        <f t="shared" si="53"/>
        <v>0</v>
      </c>
      <c r="Y202" s="16"/>
      <c r="Z202" s="19">
        <f>+(J202*D202)+(O202*E202)+(X202*'1 5 20 payroll'!$AI$7)+Y202</f>
        <v>0</v>
      </c>
      <c r="AA202" s="36" t="s">
        <v>120</v>
      </c>
      <c r="AB202" s="20"/>
      <c r="AC202" s="16"/>
      <c r="AD202" s="14"/>
      <c r="AE202" s="16"/>
      <c r="AF202" s="22"/>
    </row>
    <row r="203" spans="1:36" x14ac:dyDescent="0.25">
      <c r="A203" s="46" t="s">
        <v>234</v>
      </c>
      <c r="B203" s="46" t="s">
        <v>235</v>
      </c>
      <c r="C203" s="46">
        <v>8</v>
      </c>
      <c r="D203" s="39">
        <v>29</v>
      </c>
      <c r="E203" s="28">
        <v>25</v>
      </c>
      <c r="F203" s="35"/>
      <c r="G203" s="35"/>
      <c r="H203" s="34"/>
      <c r="I203" s="34"/>
      <c r="J203" s="14">
        <f t="shared" si="51"/>
        <v>0</v>
      </c>
      <c r="K203" s="34"/>
      <c r="L203" s="34"/>
      <c r="M203" s="34"/>
      <c r="N203" s="34"/>
      <c r="O203" s="14">
        <f t="shared" si="52"/>
        <v>0</v>
      </c>
      <c r="R203" s="14"/>
      <c r="T203" s="14"/>
      <c r="U203" s="14"/>
      <c r="V203" s="14"/>
      <c r="W203" s="14"/>
      <c r="X203" s="14">
        <f t="shared" si="53"/>
        <v>0</v>
      </c>
      <c r="Y203" s="16"/>
      <c r="Z203" s="19">
        <f>+(J203*D203)+(O203*E203)+(X203*'1 5 20 payroll'!$AI$7)+Y203</f>
        <v>0</v>
      </c>
      <c r="AA203" s="36" t="s">
        <v>120</v>
      </c>
      <c r="AB203" s="13"/>
      <c r="AC203" s="16"/>
      <c r="AD203" s="14"/>
      <c r="AE203" s="16"/>
    </row>
    <row r="204" spans="1:36" x14ac:dyDescent="0.25">
      <c r="A204" s="46" t="s">
        <v>31</v>
      </c>
      <c r="B204" s="46" t="s">
        <v>32</v>
      </c>
      <c r="C204" s="46">
        <v>8</v>
      </c>
      <c r="D204" s="39">
        <v>29</v>
      </c>
      <c r="E204" s="28">
        <v>25</v>
      </c>
      <c r="F204" s="29"/>
      <c r="G204" s="29"/>
      <c r="H204" s="34"/>
      <c r="I204" s="34"/>
      <c r="J204" s="14">
        <f t="shared" si="51"/>
        <v>0</v>
      </c>
      <c r="K204" s="34"/>
      <c r="L204" s="34"/>
      <c r="M204" s="34"/>
      <c r="N204" s="35"/>
      <c r="O204" s="14">
        <f t="shared" si="52"/>
        <v>0</v>
      </c>
      <c r="P204" s="32"/>
      <c r="T204" s="14"/>
      <c r="U204" s="14"/>
      <c r="V204" s="14"/>
      <c r="W204" s="14"/>
      <c r="X204" s="14">
        <f t="shared" si="53"/>
        <v>0</v>
      </c>
      <c r="Y204" s="16"/>
      <c r="Z204" s="19">
        <f>+(J204*D204)+(O204*E204)+(X204*'1 5 20 payroll'!$AI$7)+Y204</f>
        <v>0</v>
      </c>
      <c r="AA204" s="36" t="s">
        <v>120</v>
      </c>
      <c r="AB204" s="13"/>
      <c r="AC204" s="16"/>
      <c r="AD204" s="14"/>
      <c r="AE204" s="16"/>
    </row>
    <row r="205" spans="1:36" x14ac:dyDescent="0.25">
      <c r="A205" s="29" t="s">
        <v>451</v>
      </c>
      <c r="B205" s="29" t="s">
        <v>448</v>
      </c>
      <c r="C205" s="29">
        <v>8</v>
      </c>
      <c r="D205" s="39">
        <v>29</v>
      </c>
      <c r="E205" s="28">
        <v>25</v>
      </c>
      <c r="F205" s="35"/>
      <c r="G205" s="35"/>
      <c r="H205" s="34"/>
      <c r="I205" s="34"/>
      <c r="J205" s="14">
        <f t="shared" si="51"/>
        <v>0</v>
      </c>
      <c r="K205" s="34"/>
      <c r="L205" s="34"/>
      <c r="M205" s="34"/>
      <c r="N205" s="34"/>
      <c r="O205" s="14">
        <f t="shared" si="52"/>
        <v>0</v>
      </c>
      <c r="R205" s="14"/>
      <c r="T205" s="14"/>
      <c r="U205" s="14"/>
      <c r="V205" s="14"/>
      <c r="W205" s="14"/>
      <c r="X205" s="14">
        <f t="shared" si="53"/>
        <v>0</v>
      </c>
      <c r="Y205" s="16"/>
      <c r="Z205" s="19">
        <f>+(J205*D205)+(O205*E205)+(X205*'1 5 20 payroll'!$AI$7)+Y205</f>
        <v>0</v>
      </c>
      <c r="AA205" t="s">
        <v>120</v>
      </c>
      <c r="AB205" s="13"/>
      <c r="AC205" s="20"/>
      <c r="AD205" s="14"/>
      <c r="AE205" s="16"/>
    </row>
    <row r="206" spans="1:36" x14ac:dyDescent="0.25">
      <c r="A206" s="46" t="s">
        <v>50</v>
      </c>
      <c r="B206" s="46" t="s">
        <v>86</v>
      </c>
      <c r="C206" s="46">
        <v>6</v>
      </c>
      <c r="D206" s="39">
        <v>40</v>
      </c>
      <c r="E206" s="28">
        <v>29</v>
      </c>
      <c r="F206" s="29"/>
      <c r="G206" s="29"/>
      <c r="H206" s="29"/>
      <c r="I206" s="29"/>
      <c r="J206" s="14">
        <f t="shared" si="51"/>
        <v>0</v>
      </c>
      <c r="K206" s="34"/>
      <c r="L206" s="34"/>
      <c r="M206" s="34"/>
      <c r="N206" s="29"/>
      <c r="O206" s="14">
        <f t="shared" si="52"/>
        <v>0</v>
      </c>
      <c r="R206" s="14"/>
      <c r="T206" s="14"/>
      <c r="U206" s="14"/>
      <c r="V206" s="14"/>
      <c r="W206" s="14"/>
      <c r="X206" s="14">
        <f t="shared" si="53"/>
        <v>0</v>
      </c>
      <c r="Y206" s="16"/>
      <c r="Z206" s="19">
        <f>+(J206*D206)+(O206*E206)+(X206*'1 5 20 payroll'!$AI$7)+Y206</f>
        <v>0</v>
      </c>
      <c r="AA206" s="36" t="s">
        <v>120</v>
      </c>
      <c r="AB206" s="20"/>
      <c r="AC206" s="16"/>
      <c r="AD206" s="14"/>
      <c r="AE206" s="16"/>
      <c r="AF206" s="14"/>
    </row>
    <row r="207" spans="1:36" x14ac:dyDescent="0.25">
      <c r="A207" s="46" t="s">
        <v>347</v>
      </c>
      <c r="B207" s="46" t="s">
        <v>228</v>
      </c>
      <c r="C207" s="46">
        <v>6</v>
      </c>
      <c r="D207" s="39">
        <v>40</v>
      </c>
      <c r="E207" s="28">
        <v>29</v>
      </c>
      <c r="F207" s="35"/>
      <c r="G207" s="34"/>
      <c r="H207" s="34"/>
      <c r="I207" s="34"/>
      <c r="J207" s="14">
        <f t="shared" si="51"/>
        <v>0</v>
      </c>
      <c r="K207" s="34"/>
      <c r="L207" s="34"/>
      <c r="M207" s="34"/>
      <c r="N207" s="35"/>
      <c r="O207" s="14">
        <f t="shared" si="52"/>
        <v>0</v>
      </c>
      <c r="R207" s="14"/>
      <c r="T207" s="14"/>
      <c r="U207" s="14"/>
      <c r="V207" s="14"/>
      <c r="W207" s="14"/>
      <c r="X207" s="14">
        <f t="shared" si="53"/>
        <v>0</v>
      </c>
      <c r="Y207" s="16"/>
      <c r="Z207" s="19">
        <f>+(J207*D207)+(O207*E207)+(X207*'1 5 20 payroll'!$AI$7)+Y207</f>
        <v>0</v>
      </c>
      <c r="AA207" s="36" t="s">
        <v>120</v>
      </c>
      <c r="AB207" s="13"/>
      <c r="AC207" s="16"/>
      <c r="AD207" s="14"/>
      <c r="AE207" s="16"/>
    </row>
    <row r="208" spans="1:36" x14ac:dyDescent="0.25">
      <c r="A208" s="46" t="s">
        <v>7</v>
      </c>
      <c r="B208" s="46" t="s">
        <v>8</v>
      </c>
      <c r="C208" s="46">
        <v>5</v>
      </c>
      <c r="D208" s="39">
        <v>47</v>
      </c>
      <c r="E208" s="28">
        <v>32</v>
      </c>
      <c r="F208" s="34"/>
      <c r="G208" s="34"/>
      <c r="H208" s="34"/>
      <c r="I208" s="34"/>
      <c r="J208" s="14">
        <f t="shared" si="51"/>
        <v>0</v>
      </c>
      <c r="K208" s="34"/>
      <c r="L208" s="34"/>
      <c r="M208" s="34"/>
      <c r="N208" s="34"/>
      <c r="O208" s="14">
        <f t="shared" si="52"/>
        <v>0</v>
      </c>
      <c r="R208" s="14"/>
      <c r="T208" s="14"/>
      <c r="U208" s="14"/>
      <c r="V208" s="14"/>
      <c r="W208" s="14"/>
      <c r="X208" s="14">
        <f t="shared" si="53"/>
        <v>0</v>
      </c>
      <c r="Y208" s="16"/>
      <c r="Z208" s="19">
        <f>+(J208*D208)+(O208*E208)+(X208*'1 5 20 payroll'!$AI$7)+Y208</f>
        <v>0</v>
      </c>
      <c r="AA208" s="36" t="s">
        <v>120</v>
      </c>
      <c r="AB208" s="20"/>
      <c r="AC208" s="20"/>
      <c r="AD208" s="14"/>
    </row>
    <row r="209" spans="1:34" x14ac:dyDescent="0.25">
      <c r="A209" s="46" t="s">
        <v>236</v>
      </c>
      <c r="B209" s="46" t="s">
        <v>392</v>
      </c>
      <c r="C209" s="46">
        <v>8</v>
      </c>
      <c r="D209" s="39">
        <v>29</v>
      </c>
      <c r="E209" s="28">
        <v>25</v>
      </c>
      <c r="F209" s="35"/>
      <c r="G209" s="35"/>
      <c r="H209" s="35"/>
      <c r="I209" s="34"/>
      <c r="J209" s="14">
        <f t="shared" si="51"/>
        <v>0</v>
      </c>
      <c r="K209" s="35"/>
      <c r="L209" s="34"/>
      <c r="M209" s="34"/>
      <c r="N209" s="34"/>
      <c r="O209" s="14">
        <f t="shared" si="52"/>
        <v>0</v>
      </c>
      <c r="P209" s="32"/>
      <c r="Q209" s="32"/>
      <c r="T209" s="14"/>
      <c r="U209" s="14"/>
      <c r="V209" s="14"/>
      <c r="W209" s="14"/>
      <c r="X209" s="14">
        <f t="shared" si="53"/>
        <v>0</v>
      </c>
      <c r="Y209" s="16"/>
      <c r="Z209" s="19">
        <f>+(J209*D209)+(O209*E209)+(X209*'1 5 20 payroll'!$AI$7)+Y209</f>
        <v>0</v>
      </c>
      <c r="AA209" t="s">
        <v>177</v>
      </c>
      <c r="AB209" s="13"/>
      <c r="AC209" s="20"/>
      <c r="AD209" s="34"/>
    </row>
    <row r="210" spans="1:34" x14ac:dyDescent="0.25">
      <c r="A210" s="46" t="s">
        <v>375</v>
      </c>
      <c r="B210" s="46" t="s">
        <v>376</v>
      </c>
      <c r="C210" s="46">
        <v>8</v>
      </c>
      <c r="D210" s="39">
        <v>29</v>
      </c>
      <c r="E210" s="28">
        <v>25</v>
      </c>
      <c r="F210" s="29"/>
      <c r="G210" s="29"/>
      <c r="H210" s="34"/>
      <c r="I210" s="34"/>
      <c r="J210" s="14">
        <f t="shared" si="51"/>
        <v>0</v>
      </c>
      <c r="K210" s="34"/>
      <c r="L210" s="34"/>
      <c r="M210" s="34"/>
      <c r="N210" s="29"/>
      <c r="O210" s="14">
        <f t="shared" si="52"/>
        <v>0</v>
      </c>
      <c r="R210" s="14"/>
      <c r="T210" s="14"/>
      <c r="U210" s="14"/>
      <c r="V210" s="14"/>
      <c r="W210" s="14"/>
      <c r="X210" s="14">
        <f t="shared" si="53"/>
        <v>0</v>
      </c>
      <c r="Y210" s="16"/>
      <c r="Z210" s="19">
        <f>+(J210*D210)+(O210*E210)+(X210*'1 5 20 payroll'!$AI$7)+Y210</f>
        <v>0</v>
      </c>
      <c r="AA210" s="36" t="s">
        <v>120</v>
      </c>
      <c r="AB210" s="20"/>
      <c r="AC210" s="16"/>
      <c r="AD210" s="14"/>
      <c r="AE210" s="16"/>
      <c r="AF210" s="14"/>
    </row>
    <row r="211" spans="1:34" x14ac:dyDescent="0.25">
      <c r="A211" s="46" t="s">
        <v>97</v>
      </c>
      <c r="B211" s="46" t="s">
        <v>440</v>
      </c>
      <c r="C211" s="46">
        <v>8</v>
      </c>
      <c r="D211" s="39">
        <v>29</v>
      </c>
      <c r="E211" s="28">
        <v>25</v>
      </c>
      <c r="F211" s="29"/>
      <c r="G211" s="29"/>
      <c r="H211" s="34"/>
      <c r="I211" s="34"/>
      <c r="J211" s="14">
        <f t="shared" si="51"/>
        <v>0</v>
      </c>
      <c r="K211" s="29"/>
      <c r="L211" s="29"/>
      <c r="M211" s="34"/>
      <c r="N211" s="29"/>
      <c r="O211" s="14">
        <f t="shared" si="52"/>
        <v>0</v>
      </c>
      <c r="R211" s="14"/>
      <c r="T211" s="14"/>
      <c r="U211" s="14"/>
      <c r="V211" s="14"/>
      <c r="W211" s="14"/>
      <c r="X211" s="14">
        <f t="shared" si="53"/>
        <v>0</v>
      </c>
      <c r="Y211" s="16"/>
      <c r="Z211" s="19">
        <f>+(J211*D211)+(O211*E211)+(X211*'1 5 20 payroll'!$AI$7)+Y211</f>
        <v>0</v>
      </c>
      <c r="AA211" t="s">
        <v>120</v>
      </c>
      <c r="AB211" s="13"/>
      <c r="AC211" s="16"/>
      <c r="AD211" s="34"/>
      <c r="AE211" s="16"/>
      <c r="AF211" s="13"/>
    </row>
    <row r="212" spans="1:34" x14ac:dyDescent="0.25">
      <c r="A212" s="29" t="s">
        <v>427</v>
      </c>
      <c r="B212" s="29" t="s">
        <v>428</v>
      </c>
      <c r="C212" s="29">
        <v>8</v>
      </c>
      <c r="D212" s="39">
        <v>29</v>
      </c>
      <c r="E212" s="28">
        <v>25</v>
      </c>
      <c r="F212" s="29"/>
      <c r="G212" s="29"/>
      <c r="H212" s="34"/>
      <c r="I212" s="34"/>
      <c r="J212" s="14">
        <f t="shared" si="51"/>
        <v>0</v>
      </c>
      <c r="K212" s="34"/>
      <c r="L212" s="34"/>
      <c r="M212" s="34"/>
      <c r="N212" s="34"/>
      <c r="O212" s="14">
        <f t="shared" si="52"/>
        <v>0</v>
      </c>
      <c r="R212" s="14"/>
      <c r="T212" s="14"/>
      <c r="U212" s="14"/>
      <c r="V212" s="14"/>
      <c r="W212" s="14"/>
      <c r="X212" s="14">
        <f t="shared" si="53"/>
        <v>0</v>
      </c>
      <c r="Y212" s="16"/>
      <c r="Z212" s="19">
        <f>+(J212*D212)+(O212*E212)+(X212*'1 5 20 payroll'!$AI$7)+Y212</f>
        <v>0</v>
      </c>
      <c r="AA212" t="s">
        <v>120</v>
      </c>
      <c r="AB212" s="13"/>
      <c r="AC212" s="16"/>
      <c r="AD212" s="34"/>
      <c r="AE212" s="16"/>
      <c r="AF212" s="13"/>
      <c r="AG212" s="14"/>
      <c r="AH212" s="14"/>
    </row>
    <row r="213" spans="1:34" x14ac:dyDescent="0.25">
      <c r="A213" s="29" t="s">
        <v>51</v>
      </c>
      <c r="B213" s="29" t="s">
        <v>52</v>
      </c>
      <c r="C213" s="29">
        <v>6</v>
      </c>
      <c r="D213" s="39">
        <v>40</v>
      </c>
      <c r="E213" s="28">
        <v>29</v>
      </c>
      <c r="F213" s="29"/>
      <c r="G213" s="29"/>
      <c r="H213" s="34"/>
      <c r="I213" s="34"/>
      <c r="J213" s="14">
        <f t="shared" si="51"/>
        <v>0</v>
      </c>
      <c r="K213" s="29"/>
      <c r="L213" s="34"/>
      <c r="M213" s="34"/>
      <c r="N213" s="34"/>
      <c r="O213" s="14">
        <f t="shared" si="52"/>
        <v>0</v>
      </c>
      <c r="R213" s="14"/>
      <c r="T213" s="14"/>
      <c r="U213" s="14"/>
      <c r="V213" s="14"/>
      <c r="W213" s="14"/>
      <c r="X213" s="14">
        <f t="shared" si="53"/>
        <v>0</v>
      </c>
      <c r="Y213" s="16"/>
      <c r="Z213" s="19">
        <f>+(J213*D213)+(O213*E213)+(X213*'1 5 20 payroll'!$AI$7)+Y213</f>
        <v>0</v>
      </c>
      <c r="AA213" t="s">
        <v>120</v>
      </c>
      <c r="AB213" s="13"/>
      <c r="AC213" s="16"/>
      <c r="AD213" s="34"/>
      <c r="AE213" s="16"/>
      <c r="AF213" s="13"/>
      <c r="AG213" s="14"/>
      <c r="AH213" s="14"/>
    </row>
    <row r="214" spans="1:34" x14ac:dyDescent="0.25">
      <c r="A214" s="29" t="s">
        <v>174</v>
      </c>
      <c r="B214" s="29" t="s">
        <v>349</v>
      </c>
      <c r="C214" s="29">
        <v>8</v>
      </c>
      <c r="D214" s="39">
        <v>29</v>
      </c>
      <c r="E214" s="28">
        <v>25</v>
      </c>
      <c r="F214" s="34"/>
      <c r="G214" s="34"/>
      <c r="H214" s="34"/>
      <c r="I214" s="34"/>
      <c r="J214" s="14">
        <f t="shared" si="51"/>
        <v>0</v>
      </c>
      <c r="K214" s="34"/>
      <c r="L214" s="34"/>
      <c r="M214" s="34"/>
      <c r="N214" s="34"/>
      <c r="O214" s="14">
        <f t="shared" si="52"/>
        <v>0</v>
      </c>
      <c r="R214" s="14"/>
      <c r="T214" s="14"/>
      <c r="U214" s="14"/>
      <c r="V214" s="14"/>
      <c r="W214" s="14"/>
      <c r="X214" s="14">
        <f t="shared" si="53"/>
        <v>0</v>
      </c>
      <c r="Y214" s="16"/>
      <c r="Z214" s="19">
        <f>+(J214*D214)+(O214*E214)+(X214*'1 5 20 payroll'!$AI$7)+Y214</f>
        <v>0</v>
      </c>
      <c r="AA214" s="36" t="s">
        <v>120</v>
      </c>
      <c r="AB214" s="13"/>
      <c r="AC214" s="16"/>
      <c r="AD214" s="14"/>
      <c r="AE214" s="16"/>
      <c r="AF214" s="13"/>
    </row>
    <row r="215" spans="1:34" x14ac:dyDescent="0.25">
      <c r="A215" s="46" t="s">
        <v>447</v>
      </c>
      <c r="B215" s="46" t="s">
        <v>349</v>
      </c>
      <c r="C215" s="46">
        <v>8</v>
      </c>
      <c r="D215" s="39">
        <v>29</v>
      </c>
      <c r="E215" s="28">
        <v>25</v>
      </c>
      <c r="F215" s="29"/>
      <c r="G215" s="29"/>
      <c r="H215" s="29"/>
      <c r="I215" s="34"/>
      <c r="J215" s="14">
        <f t="shared" si="51"/>
        <v>0</v>
      </c>
      <c r="K215" s="34"/>
      <c r="L215" s="34"/>
      <c r="M215" s="34"/>
      <c r="N215" s="34"/>
      <c r="O215" s="14">
        <f t="shared" si="52"/>
        <v>0</v>
      </c>
      <c r="R215" s="14"/>
      <c r="T215" s="14"/>
      <c r="U215" s="14"/>
      <c r="V215" s="14"/>
      <c r="W215" s="14"/>
      <c r="X215" s="14">
        <f t="shared" si="53"/>
        <v>0</v>
      </c>
      <c r="Y215" s="16"/>
      <c r="Z215" s="19">
        <f>+(J215*D215)+(O215*E215)+(X215*'1 5 20 payroll'!$AI$7)+Y215</f>
        <v>0</v>
      </c>
      <c r="AA215" t="s">
        <v>120</v>
      </c>
      <c r="AB215" s="20"/>
      <c r="AC215" s="20"/>
      <c r="AD215" s="14"/>
      <c r="AE215" s="16"/>
      <c r="AF215" s="13"/>
    </row>
    <row r="216" spans="1:34" x14ac:dyDescent="0.25">
      <c r="A216" s="46" t="s">
        <v>423</v>
      </c>
      <c r="B216" s="46" t="s">
        <v>349</v>
      </c>
      <c r="C216" s="46">
        <v>8</v>
      </c>
      <c r="D216" s="39">
        <v>29</v>
      </c>
      <c r="E216" s="28">
        <v>25</v>
      </c>
      <c r="F216" s="29"/>
      <c r="G216" s="29"/>
      <c r="H216" s="34"/>
      <c r="I216" s="34"/>
      <c r="J216" s="14">
        <f t="shared" si="51"/>
        <v>0</v>
      </c>
      <c r="K216" s="34"/>
      <c r="L216" s="34"/>
      <c r="M216" s="34"/>
      <c r="N216" s="34"/>
      <c r="O216" s="14">
        <f t="shared" si="52"/>
        <v>0</v>
      </c>
      <c r="P216" s="14"/>
      <c r="Q216" s="14"/>
      <c r="R216" s="14"/>
      <c r="S216" s="14"/>
      <c r="T216" s="14"/>
      <c r="U216" s="14"/>
      <c r="V216" s="14"/>
      <c r="W216" s="14"/>
      <c r="X216" s="14">
        <f t="shared" si="53"/>
        <v>0</v>
      </c>
      <c r="Y216" s="16"/>
      <c r="Z216" s="19">
        <f>+(J216*D216)+(O216*E216)+(X216*'1 5 20 payroll'!$AI$7)+Y216</f>
        <v>0</v>
      </c>
      <c r="AA216" t="s">
        <v>120</v>
      </c>
      <c r="AB216" s="13"/>
      <c r="AC216" s="20"/>
      <c r="AD216" s="14"/>
      <c r="AE216" s="16"/>
      <c r="AF216" s="13"/>
    </row>
    <row r="217" spans="1:34" x14ac:dyDescent="0.25">
      <c r="A217" s="46" t="s">
        <v>446</v>
      </c>
      <c r="B217" s="46" t="s">
        <v>349</v>
      </c>
      <c r="C217" s="46">
        <v>7</v>
      </c>
      <c r="D217" s="39">
        <v>34</v>
      </c>
      <c r="E217" s="28">
        <v>27</v>
      </c>
      <c r="F217" s="35"/>
      <c r="G217" s="34"/>
      <c r="H217" s="34"/>
      <c r="I217" s="34"/>
      <c r="J217" s="14">
        <f t="shared" si="51"/>
        <v>0</v>
      </c>
      <c r="K217" s="34"/>
      <c r="L217" s="34"/>
      <c r="M217" s="34"/>
      <c r="N217" s="34"/>
      <c r="O217" s="14">
        <f t="shared" si="52"/>
        <v>0</v>
      </c>
      <c r="R217" s="14"/>
      <c r="T217" s="14"/>
      <c r="U217" s="14"/>
      <c r="V217" s="14"/>
      <c r="W217" s="14"/>
      <c r="X217" s="14">
        <f t="shared" si="53"/>
        <v>0</v>
      </c>
      <c r="Y217" s="16"/>
      <c r="Z217" s="19">
        <f>+(J217*D217)+(O217*E217)+(X217*'1 5 20 payroll'!$AI$7)+Y217</f>
        <v>0</v>
      </c>
      <c r="AA217" t="s">
        <v>120</v>
      </c>
      <c r="AB217" s="13"/>
      <c r="AC217" s="20"/>
      <c r="AD217" s="34"/>
      <c r="AE217" s="16"/>
      <c r="AF217" s="14"/>
    </row>
    <row r="218" spans="1:34" x14ac:dyDescent="0.25">
      <c r="A218" s="29" t="s">
        <v>152</v>
      </c>
      <c r="B218" s="29" t="s">
        <v>35</v>
      </c>
      <c r="C218" s="29">
        <v>8</v>
      </c>
      <c r="D218" s="39">
        <v>29</v>
      </c>
      <c r="E218" s="28">
        <v>25</v>
      </c>
      <c r="F218" s="34"/>
      <c r="G218" s="34"/>
      <c r="H218" s="34"/>
      <c r="I218" s="34"/>
      <c r="J218" s="14">
        <f t="shared" si="51"/>
        <v>0</v>
      </c>
      <c r="K218" s="34"/>
      <c r="L218" s="34"/>
      <c r="M218" s="34"/>
      <c r="N218" s="34"/>
      <c r="O218" s="14">
        <f t="shared" si="52"/>
        <v>0</v>
      </c>
      <c r="R218" s="14"/>
      <c r="T218" s="14"/>
      <c r="U218" s="14"/>
      <c r="V218" s="14"/>
      <c r="W218" s="14"/>
      <c r="X218" s="14">
        <f t="shared" si="53"/>
        <v>0</v>
      </c>
      <c r="Y218" s="16"/>
      <c r="Z218" s="19">
        <f>+(J218*D218)+(O218*E218)+(X218*'1 5 20 payroll'!$AI$7)+Y218</f>
        <v>0</v>
      </c>
      <c r="AA218" s="36" t="s">
        <v>294</v>
      </c>
      <c r="AB218" s="13"/>
      <c r="AC218" s="20"/>
      <c r="AD218" s="34"/>
      <c r="AE218" s="16"/>
      <c r="AF218" s="14"/>
    </row>
    <row r="219" spans="1:34" x14ac:dyDescent="0.25">
      <c r="A219" s="29" t="s">
        <v>28</v>
      </c>
      <c r="B219" s="29" t="s">
        <v>29</v>
      </c>
      <c r="C219" s="29">
        <v>5</v>
      </c>
      <c r="D219" s="39">
        <v>47</v>
      </c>
      <c r="E219" s="28">
        <v>32</v>
      </c>
      <c r="F219" s="35"/>
      <c r="G219" s="35"/>
      <c r="H219" s="29"/>
      <c r="I219" s="45"/>
      <c r="J219" s="14">
        <f t="shared" si="51"/>
        <v>0</v>
      </c>
      <c r="K219" s="34"/>
      <c r="L219" s="34"/>
      <c r="M219" s="34"/>
      <c r="N219" s="34"/>
      <c r="O219" s="14">
        <f t="shared" si="52"/>
        <v>0</v>
      </c>
      <c r="P219" s="32"/>
      <c r="Q219" s="32"/>
      <c r="R219" s="14"/>
      <c r="S219" s="32"/>
      <c r="T219" s="32"/>
      <c r="U219" s="14"/>
      <c r="V219" s="14"/>
      <c r="W219" s="14"/>
      <c r="X219" s="14">
        <f t="shared" si="53"/>
        <v>0</v>
      </c>
      <c r="Y219" s="16"/>
      <c r="Z219" s="19">
        <f>+(J219*D219)+(O219*E219)+(X219*'1 5 20 payroll'!$AI$7)+Y219</f>
        <v>0</v>
      </c>
      <c r="AA219" t="s">
        <v>120</v>
      </c>
      <c r="AB219" s="13"/>
      <c r="AC219" s="14"/>
      <c r="AD219" s="14"/>
      <c r="AE219" s="16"/>
      <c r="AF219" s="14"/>
    </row>
    <row r="220" spans="1:34" x14ac:dyDescent="0.25">
      <c r="A220" s="46" t="s">
        <v>18</v>
      </c>
      <c r="B220" s="46" t="s">
        <v>19</v>
      </c>
      <c r="C220" s="46">
        <v>8</v>
      </c>
      <c r="D220" s="39">
        <v>29</v>
      </c>
      <c r="E220" s="28">
        <v>25</v>
      </c>
      <c r="F220" s="29"/>
      <c r="G220" s="29"/>
      <c r="H220" s="29"/>
      <c r="I220" s="45"/>
      <c r="J220" s="14">
        <f t="shared" si="51"/>
        <v>0</v>
      </c>
      <c r="K220" s="34"/>
      <c r="L220" s="34"/>
      <c r="M220" s="34"/>
      <c r="N220" s="34"/>
      <c r="O220" s="14">
        <f t="shared" si="52"/>
        <v>0</v>
      </c>
      <c r="R220" s="14"/>
      <c r="T220" s="14"/>
      <c r="U220" s="14"/>
      <c r="V220" s="14"/>
      <c r="W220" s="14"/>
      <c r="X220" s="14">
        <f t="shared" si="53"/>
        <v>0</v>
      </c>
      <c r="Y220" s="16"/>
      <c r="Z220" s="19">
        <f>+(J220*D220)+(O220*E220)+(X220*'1 5 20 payroll'!$AI$7)+Y220</f>
        <v>0</v>
      </c>
      <c r="AA220" s="36" t="s">
        <v>120</v>
      </c>
      <c r="AB220" s="1"/>
      <c r="AC220" s="14"/>
      <c r="AD220" s="14"/>
      <c r="AE220" s="16"/>
      <c r="AF220" s="13"/>
    </row>
  </sheetData>
  <sortState xmlns:xlrd2="http://schemas.microsoft.com/office/spreadsheetml/2017/richdata2" ref="A1:E73">
    <sortCondition ref="B1:B73"/>
    <sortCondition ref="A1:A7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Game Reports</vt:lpstr>
      <vt:lpstr>Summary by game</vt:lpstr>
      <vt:lpstr>1 5 20 payroll</vt:lpstr>
      <vt:lpstr>Inactive</vt:lpstr>
    </vt:vector>
  </TitlesOfParts>
  <Company>CORPORATE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Edwards</dc:creator>
  <cp:lastModifiedBy>Mike Edwards</cp:lastModifiedBy>
  <cp:lastPrinted>2018-03-05T19:29:09Z</cp:lastPrinted>
  <dcterms:created xsi:type="dcterms:W3CDTF">2012-03-12T15:50:40Z</dcterms:created>
  <dcterms:modified xsi:type="dcterms:W3CDTF">2020-01-06T16:40:20Z</dcterms:modified>
</cp:coreProperties>
</file>