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Spring 2019 Referee Payroll\"/>
    </mc:Choice>
  </mc:AlternateContent>
  <xr:revisionPtr revIDLastSave="0" documentId="13_ncr:1_{7D6BABE6-C987-4468-B75C-359B985A8C13}" xr6:coauthVersionLast="43" xr6:coauthVersionMax="43" xr10:uidLastSave="{00000000-0000-0000-0000-000000000000}"/>
  <bookViews>
    <workbookView xWindow="-108" yWindow="-108" windowWidth="23256" windowHeight="12576" tabRatio="787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3 31 19 payroll" sheetId="5" r:id="rId4"/>
    <sheet name="Inactive" sheetId="6" r:id="rId5"/>
  </sheets>
  <definedNames>
    <definedName name="_xlnm._FilterDatabase" localSheetId="3" hidden="1">'3 31 19 payroll'!$A$1:$AH$151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5" l="1"/>
  <c r="AD150" i="5" l="1"/>
  <c r="W73" i="5"/>
  <c r="O73" i="5"/>
  <c r="J73" i="5"/>
  <c r="W33" i="5"/>
  <c r="O33" i="5"/>
  <c r="J33" i="5"/>
  <c r="W148" i="5"/>
  <c r="J148" i="5"/>
  <c r="O148" i="5"/>
  <c r="Y148" i="5" l="1"/>
  <c r="Y73" i="5"/>
  <c r="Y33" i="5"/>
  <c r="J149" i="6"/>
  <c r="O149" i="6"/>
  <c r="W149" i="6"/>
  <c r="J148" i="6"/>
  <c r="Y148" i="6" s="1"/>
  <c r="O148" i="6"/>
  <c r="W148" i="6"/>
  <c r="J147" i="6"/>
  <c r="O147" i="6"/>
  <c r="W147" i="6"/>
  <c r="Y147" i="6" s="1"/>
  <c r="J146" i="6"/>
  <c r="Y146" i="6" s="1"/>
  <c r="O146" i="6"/>
  <c r="W146" i="6"/>
  <c r="J145" i="6"/>
  <c r="O145" i="6"/>
  <c r="W145" i="6"/>
  <c r="Y145" i="6"/>
  <c r="J144" i="6"/>
  <c r="Y144" i="6" s="1"/>
  <c r="O144" i="6"/>
  <c r="W144" i="6"/>
  <c r="J143" i="6"/>
  <c r="O143" i="6"/>
  <c r="W143" i="6"/>
  <c r="Y143" i="6"/>
  <c r="J142" i="6"/>
  <c r="O142" i="6"/>
  <c r="W142" i="6"/>
  <c r="J140" i="6"/>
  <c r="O140" i="6"/>
  <c r="W140" i="6"/>
  <c r="J139" i="6"/>
  <c r="O139" i="6"/>
  <c r="W139" i="6"/>
  <c r="Y149" i="6" l="1"/>
  <c r="Y140" i="6"/>
  <c r="Y142" i="6"/>
  <c r="Y139" i="6"/>
  <c r="J16" i="5"/>
  <c r="O16" i="5"/>
  <c r="W16" i="5"/>
  <c r="Y16" i="5" l="1"/>
  <c r="J132" i="5" l="1"/>
  <c r="O132" i="5"/>
  <c r="W132" i="5"/>
  <c r="Y132" i="5" l="1"/>
  <c r="W42" i="5"/>
  <c r="W43" i="5"/>
  <c r="W44" i="5"/>
  <c r="W45" i="5"/>
  <c r="W46" i="5"/>
  <c r="W84" i="5" l="1"/>
  <c r="W85" i="5"/>
  <c r="W86" i="5"/>
  <c r="W87" i="5"/>
  <c r="W88" i="5"/>
  <c r="W89" i="5"/>
  <c r="W90" i="5"/>
  <c r="O6" i="5" l="1"/>
  <c r="O7" i="5"/>
  <c r="O8" i="5"/>
  <c r="O9" i="5"/>
  <c r="O10" i="5"/>
  <c r="O11" i="5"/>
  <c r="O12" i="5"/>
  <c r="O13" i="5"/>
  <c r="O14" i="5"/>
  <c r="O15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9" i="5"/>
  <c r="J85" i="5"/>
  <c r="J89" i="5"/>
  <c r="Y85" i="5" l="1"/>
  <c r="Y89" i="5"/>
  <c r="J138" i="6"/>
  <c r="Y138" i="6" s="1"/>
  <c r="O138" i="6"/>
  <c r="W138" i="6"/>
  <c r="J137" i="6"/>
  <c r="Y137" i="6" s="1"/>
  <c r="O137" i="6"/>
  <c r="W137" i="6"/>
  <c r="J136" i="6"/>
  <c r="Y136" i="6" s="1"/>
  <c r="O136" i="6"/>
  <c r="W136" i="6"/>
  <c r="J135" i="6"/>
  <c r="O135" i="6"/>
  <c r="W135" i="6"/>
  <c r="Y135" i="6"/>
  <c r="J134" i="6"/>
  <c r="O134" i="6"/>
  <c r="W134" i="6"/>
  <c r="Y134" i="6"/>
  <c r="J133" i="6"/>
  <c r="Y133" i="6" s="1"/>
  <c r="O133" i="6"/>
  <c r="W133" i="6"/>
  <c r="W132" i="6"/>
  <c r="O132" i="6"/>
  <c r="J132" i="6"/>
  <c r="Y132" i="6" s="1"/>
  <c r="W137" i="5" l="1"/>
  <c r="J137" i="5"/>
  <c r="J44" i="5"/>
  <c r="J12" i="5"/>
  <c r="W12" i="5"/>
  <c r="W49" i="5"/>
  <c r="J49" i="5"/>
  <c r="Y44" i="5" l="1"/>
  <c r="Y137" i="5"/>
  <c r="Y49" i="5"/>
  <c r="Y12" i="5"/>
  <c r="J76" i="5"/>
  <c r="W76" i="5"/>
  <c r="J77" i="5"/>
  <c r="W77" i="5"/>
  <c r="W15" i="5"/>
  <c r="J15" i="5"/>
  <c r="W14" i="5"/>
  <c r="J14" i="5"/>
  <c r="Y14" i="5" l="1"/>
  <c r="Y15" i="5"/>
  <c r="Y76" i="5"/>
  <c r="Y77" i="5"/>
  <c r="J141" i="5" l="1"/>
  <c r="W141" i="5"/>
  <c r="Y141" i="5" l="1"/>
  <c r="J64" i="5"/>
  <c r="W64" i="5"/>
  <c r="J27" i="5"/>
  <c r="W27" i="5"/>
  <c r="O62" i="2"/>
  <c r="N62" i="2"/>
  <c r="M62" i="2"/>
  <c r="L62" i="2"/>
  <c r="K62" i="2"/>
  <c r="O65" i="2" s="1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Y27" i="5" l="1"/>
  <c r="Y64" i="5"/>
  <c r="P62" i="2"/>
  <c r="N64" i="2"/>
  <c r="L64" i="2"/>
  <c r="O64" i="2" l="1"/>
  <c r="W149" i="5" l="1"/>
  <c r="J149" i="5"/>
  <c r="J129" i="5"/>
  <c r="W129" i="5"/>
  <c r="Y129" i="5" l="1"/>
  <c r="Y149" i="5"/>
  <c r="J126" i="5" l="1"/>
  <c r="W126" i="5"/>
  <c r="J110" i="5"/>
  <c r="W110" i="5"/>
  <c r="Y126" i="5" l="1"/>
  <c r="Y110" i="5"/>
  <c r="J87" i="5"/>
  <c r="Y87" i="5" l="1"/>
  <c r="W6" i="5"/>
  <c r="W7" i="5"/>
  <c r="W8" i="5"/>
  <c r="W9" i="5"/>
  <c r="W10" i="5"/>
  <c r="W11" i="5"/>
  <c r="W13" i="5"/>
  <c r="W17" i="5"/>
  <c r="W18" i="5"/>
  <c r="W19" i="5"/>
  <c r="W20" i="5"/>
  <c r="W21" i="5"/>
  <c r="W22" i="5"/>
  <c r="W23" i="5"/>
  <c r="W24" i="5"/>
  <c r="W25" i="5"/>
  <c r="W26" i="5"/>
  <c r="W28" i="5"/>
  <c r="W29" i="5"/>
  <c r="W30" i="5"/>
  <c r="W31" i="5"/>
  <c r="W32" i="5"/>
  <c r="W34" i="5"/>
  <c r="W35" i="5"/>
  <c r="W36" i="5"/>
  <c r="W37" i="5"/>
  <c r="W38" i="5"/>
  <c r="W39" i="5"/>
  <c r="W40" i="5"/>
  <c r="W41" i="5"/>
  <c r="W47" i="5"/>
  <c r="W48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5" i="5"/>
  <c r="W66" i="5"/>
  <c r="W67" i="5"/>
  <c r="W68" i="5"/>
  <c r="W69" i="5"/>
  <c r="W70" i="5"/>
  <c r="W71" i="5"/>
  <c r="W72" i="5"/>
  <c r="W74" i="5"/>
  <c r="W75" i="5"/>
  <c r="W78" i="5"/>
  <c r="W79" i="5"/>
  <c r="W80" i="5"/>
  <c r="W81" i="5"/>
  <c r="W82" i="5"/>
  <c r="W83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1" i="5"/>
  <c r="W112" i="5"/>
  <c r="W113" i="5"/>
  <c r="W114" i="5"/>
  <c r="W115" i="5"/>
  <c r="W116" i="5"/>
  <c r="W117" i="5"/>
  <c r="W118" i="5"/>
  <c r="W119" i="5"/>
  <c r="W120" i="5"/>
  <c r="W121" i="5"/>
  <c r="W122" i="5"/>
  <c r="W123" i="5"/>
  <c r="W124" i="5"/>
  <c r="W125" i="5"/>
  <c r="W127" i="5"/>
  <c r="W128" i="5"/>
  <c r="W130" i="5"/>
  <c r="W131" i="5"/>
  <c r="W133" i="5"/>
  <c r="W134" i="5"/>
  <c r="W135" i="5"/>
  <c r="W136" i="5"/>
  <c r="W138" i="5"/>
  <c r="W139" i="5"/>
  <c r="W140" i="5"/>
  <c r="W142" i="5"/>
  <c r="W143" i="5"/>
  <c r="W144" i="5"/>
  <c r="W145" i="5"/>
  <c r="W146" i="5"/>
  <c r="W147" i="5"/>
  <c r="J105" i="5"/>
  <c r="J78" i="5"/>
  <c r="J86" i="5"/>
  <c r="J96" i="5"/>
  <c r="Y105" i="5" l="1"/>
  <c r="Y86" i="5"/>
  <c r="Y96" i="5"/>
  <c r="Y78" i="5"/>
  <c r="J22" i="5"/>
  <c r="Y22" i="5" l="1"/>
  <c r="J21" i="5"/>
  <c r="J23" i="5"/>
  <c r="J24" i="5"/>
  <c r="Y24" i="5" l="1"/>
  <c r="Y23" i="5"/>
  <c r="Y21" i="5"/>
  <c r="J6" i="5"/>
  <c r="J7" i="5"/>
  <c r="J8" i="5"/>
  <c r="J9" i="5"/>
  <c r="J10" i="5"/>
  <c r="J11" i="5"/>
  <c r="J13" i="5"/>
  <c r="J17" i="5"/>
  <c r="J18" i="5"/>
  <c r="J19" i="5"/>
  <c r="J20" i="5"/>
  <c r="J25" i="5"/>
  <c r="J26" i="5"/>
  <c r="J28" i="5"/>
  <c r="J29" i="5"/>
  <c r="J30" i="5"/>
  <c r="J31" i="5"/>
  <c r="J32" i="5"/>
  <c r="J34" i="5"/>
  <c r="J35" i="5"/>
  <c r="J36" i="5"/>
  <c r="J37" i="5"/>
  <c r="J38" i="5"/>
  <c r="J39" i="5"/>
  <c r="J40" i="5"/>
  <c r="J41" i="5"/>
  <c r="J42" i="5"/>
  <c r="J43" i="5"/>
  <c r="J45" i="5"/>
  <c r="J46" i="5"/>
  <c r="J47" i="5"/>
  <c r="J48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5" i="5"/>
  <c r="J66" i="5"/>
  <c r="J67" i="5"/>
  <c r="J68" i="5"/>
  <c r="J70" i="5"/>
  <c r="J71" i="5"/>
  <c r="J72" i="5"/>
  <c r="J74" i="5"/>
  <c r="J75" i="5"/>
  <c r="J79" i="5"/>
  <c r="J80" i="5"/>
  <c r="J81" i="5"/>
  <c r="J82" i="5"/>
  <c r="J69" i="5"/>
  <c r="J83" i="5"/>
  <c r="J84" i="5"/>
  <c r="J88" i="5"/>
  <c r="J90" i="5"/>
  <c r="J91" i="5"/>
  <c r="J92" i="5"/>
  <c r="J93" i="5"/>
  <c r="J94" i="5"/>
  <c r="J95" i="5"/>
  <c r="J97" i="5"/>
  <c r="J98" i="5"/>
  <c r="J99" i="5"/>
  <c r="J100" i="5"/>
  <c r="J101" i="5"/>
  <c r="J102" i="5"/>
  <c r="J103" i="5"/>
  <c r="J104" i="5"/>
  <c r="J106" i="5"/>
  <c r="J107" i="5"/>
  <c r="J108" i="5"/>
  <c r="J109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7" i="5"/>
  <c r="J128" i="5"/>
  <c r="J130" i="5"/>
  <c r="J131" i="5"/>
  <c r="J133" i="5"/>
  <c r="J134" i="5"/>
  <c r="J135" i="5"/>
  <c r="J136" i="5"/>
  <c r="J138" i="5"/>
  <c r="J139" i="5"/>
  <c r="J140" i="5"/>
  <c r="J142" i="5"/>
  <c r="J143" i="5"/>
  <c r="J144" i="5"/>
  <c r="J145" i="5"/>
  <c r="J146" i="5"/>
  <c r="J147" i="5"/>
  <c r="Y114" i="5" l="1"/>
  <c r="Y115" i="5"/>
  <c r="Y147" i="5"/>
  <c r="Y146" i="5"/>
  <c r="Y145" i="5"/>
  <c r="Y144" i="5"/>
  <c r="Y143" i="5"/>
  <c r="Y140" i="5"/>
  <c r="Y139" i="5"/>
  <c r="Y138" i="5"/>
  <c r="Y136" i="5"/>
  <c r="Y135" i="5"/>
  <c r="Y134" i="5"/>
  <c r="Y133" i="5"/>
  <c r="Y131" i="5"/>
  <c r="Y130" i="5"/>
  <c r="Y128" i="5"/>
  <c r="Y127" i="5"/>
  <c r="Y125" i="5"/>
  <c r="Y124" i="5"/>
  <c r="Y123" i="5"/>
  <c r="Y122" i="5"/>
  <c r="Y121" i="5"/>
  <c r="Y120" i="5"/>
  <c r="Y119" i="5"/>
  <c r="Y118" i="5"/>
  <c r="Y117" i="5"/>
  <c r="Y116" i="5"/>
  <c r="Y113" i="5"/>
  <c r="Y112" i="5"/>
  <c r="Y111" i="5"/>
  <c r="Y109" i="5"/>
  <c r="Y108" i="5"/>
  <c r="Y107" i="5"/>
  <c r="Y106" i="5"/>
  <c r="Y104" i="5"/>
  <c r="Y103" i="5"/>
  <c r="Y102" i="5"/>
  <c r="Y100" i="5"/>
  <c r="Y99" i="5"/>
  <c r="Y98" i="5"/>
  <c r="Y97" i="5"/>
  <c r="Y95" i="5"/>
  <c r="Y94" i="5"/>
  <c r="Y93" i="5"/>
  <c r="Y92" i="5"/>
  <c r="Y91" i="5"/>
  <c r="Y90" i="5"/>
  <c r="Y88" i="5"/>
  <c r="Y84" i="5"/>
  <c r="Y83" i="5"/>
  <c r="Y69" i="5"/>
  <c r="Y82" i="5"/>
  <c r="Y81" i="5"/>
  <c r="Y80" i="5"/>
  <c r="Y79" i="5"/>
  <c r="Y75" i="5"/>
  <c r="Y74" i="5"/>
  <c r="Y72" i="5"/>
  <c r="Y71" i="5"/>
  <c r="Y70" i="5"/>
  <c r="Y68" i="5"/>
  <c r="Y67" i="5"/>
  <c r="Y66" i="5"/>
  <c r="Y65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8" i="5"/>
  <c r="Y47" i="5"/>
  <c r="Y46" i="5"/>
  <c r="Y45" i="5"/>
  <c r="Y43" i="5"/>
  <c r="Y42" i="5"/>
  <c r="Y41" i="5"/>
  <c r="Y40" i="5"/>
  <c r="Y39" i="5"/>
  <c r="Y38" i="5"/>
  <c r="Y37" i="5"/>
  <c r="Y36" i="5"/>
  <c r="Y35" i="5"/>
  <c r="Y34" i="5"/>
  <c r="Y32" i="5"/>
  <c r="Y31" i="5"/>
  <c r="Y30" i="5"/>
  <c r="Y29" i="5"/>
  <c r="Y28" i="5"/>
  <c r="Y26" i="5"/>
  <c r="Y25" i="5"/>
  <c r="Y20" i="5"/>
  <c r="Y19" i="5"/>
  <c r="Y18" i="5"/>
  <c r="Y17" i="5"/>
  <c r="Y13" i="5"/>
  <c r="Y11" i="5"/>
  <c r="Y10" i="5"/>
  <c r="Y9" i="5"/>
  <c r="Y8" i="5"/>
  <c r="Y7" i="5"/>
  <c r="Y6" i="5"/>
  <c r="Y142" i="5"/>
  <c r="J131" i="6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D101" i="5"/>
  <c r="Y101" i="5" s="1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150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AD145" i="5"/>
  <c r="AD100" i="5"/>
  <c r="AB9" i="5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X50" i="6" s="1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38" i="6" l="1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AB18" i="5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AD51" i="5" l="1"/>
  <c r="AD152" i="5" s="1"/>
  <c r="J18" i="6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W5" i="5" l="1"/>
  <c r="W150" i="5" s="1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J150" i="5" s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Y5" i="5"/>
  <c r="Y150" i="5" s="1"/>
  <c r="X4" i="6"/>
  <c r="F241" i="3" l="1"/>
  <c r="E83" i="3"/>
  <c r="AD153" i="5" l="1"/>
  <c r="G241" i="3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<sst xmlns="http://schemas.openxmlformats.org/spreadsheetml/2006/main" count="1661" uniqueCount="602">
  <si>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</si>
  <si>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</si>
  <si>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</si>
  <si>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</si>
  <si>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</si>
  <si>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</si>
  <si>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</si>
  <si>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</si>
  <si>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</si>
  <si>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</si>
  <si>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</si>
  <si>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</si>
  <si>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</si>
  <si>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</si>
  <si>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</si>
  <si>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</si>
  <si>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</si>
  <si>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</si>
  <si>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</si>
  <si>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</si>
  <si>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</si>
  <si>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</si>
  <si>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</si>
  <si>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</si>
  <si>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</si>
  <si>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</si>
  <si>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</si>
  <si>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</si>
  <si>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</si>
  <si>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</si>
  <si>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</si>
  <si>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</si>
  <si>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</si>
  <si>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</si>
  <si>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</si>
  <si>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</si>
  <si>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</si>
  <si>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</si>
  <si>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</si>
  <si>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</si>
  <si>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</si>
  <si>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</si>
  <si>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</si>
  <si>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</si>
  <si>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</si>
  <si>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</si>
  <si>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</si>
  <si>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</si>
  <si>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</si>
  <si>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</si>
  <si>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</si>
  <si>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</si>
  <si>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</si>
  <si>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</si>
  <si>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</si>
  <si>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</si>
  <si>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</si>
  <si>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</si>
  <si>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</si>
  <si>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</si>
  <si>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</si>
  <si>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</si>
  <si>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</si>
  <si>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</si>
  <si>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</si>
  <si>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</si>
  <si>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</si>
  <si>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</si>
  <si>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</si>
  <si>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</si>
  <si>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</si>
  <si>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</si>
  <si>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</si>
  <si>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</si>
  <si>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</si>
  <si>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</si>
  <si>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</si>
  <si>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</si>
  <si>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</si>
  <si>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</si>
  <si>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</si>
  <si>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</si>
  <si>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</si>
  <si>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</si>
  <si>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</si>
  <si>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</si>
  <si>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</si>
  <si>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</si>
  <si>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</si>
  <si>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</si>
  <si>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</si>
  <si>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</si>
  <si>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</si>
  <si>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</si>
  <si>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</si>
  <si>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</si>
  <si>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</si>
  <si>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</si>
  <si>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</si>
  <si>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</si>
  <si>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</si>
  <si>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</si>
  <si>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</si>
  <si>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</si>
  <si>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</si>
  <si>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</si>
  <si>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</si>
  <si>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</si>
  <si>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</si>
  <si>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</si>
  <si>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</si>
  <si>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</si>
  <si>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</si>
  <si>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</si>
  <si>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</si>
  <si>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</si>
  <si>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</si>
  <si>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</si>
  <si>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</si>
  <si>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</si>
  <si>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</si>
  <si>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</si>
  <si>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</si>
  <si>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</si>
  <si>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</si>
  <si>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</si>
  <si>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</si>
  <si>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</si>
  <si>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</si>
  <si>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</si>
  <si>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</si>
  <si>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</si>
  <si>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</si>
  <si>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</si>
  <si>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</si>
  <si>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</si>
  <si>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</si>
  <si>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</si>
  <si>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</si>
  <si>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</si>
  <si>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</si>
  <si>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</si>
  <si>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</si>
  <si>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</si>
  <si>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</si>
  <si>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</si>
  <si>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</si>
  <si>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</si>
  <si>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</si>
  <si>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</si>
  <si>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</si>
  <si>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</si>
  <si>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</si>
  <si>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</si>
  <si>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</si>
  <si>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</si>
  <si>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</si>
  <si>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</si>
  <si>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</si>
  <si>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</si>
  <si>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</si>
  <si>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</si>
  <si>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</si>
  <si>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</si>
  <si>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</si>
  <si>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</si>
  <si>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</si>
  <si>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</si>
  <si>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</si>
  <si>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</si>
  <si>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</si>
  <si>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</si>
  <si>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</si>
  <si>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</si>
  <si>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</si>
  <si>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</si>
  <si>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</si>
  <si>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</si>
  <si>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</si>
  <si>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</si>
  <si>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</si>
  <si>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</si>
  <si>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</si>
  <si>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</si>
  <si>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</si>
  <si>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</si>
  <si>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</si>
  <si>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</si>
  <si>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</si>
  <si>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</si>
  <si>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</si>
  <si>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</si>
  <si>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</si>
  <si>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</si>
  <si>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</si>
  <si>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</si>
  <si>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</si>
  <si>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</si>
  <si>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</si>
  <si>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</si>
  <si>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</si>
  <si>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</si>
  <si>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</si>
  <si>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</si>
  <si>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</si>
  <si>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</si>
  <si>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</si>
  <si>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</si>
  <si>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</si>
  <si>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</si>
  <si>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</si>
  <si>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</si>
  <si>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</si>
  <si>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</si>
  <si>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</si>
  <si>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</si>
  <si>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</si>
  <si>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</si>
  <si>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</si>
  <si>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</si>
  <si>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</si>
  <si>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</si>
  <si>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</si>
  <si>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</si>
  <si>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</si>
  <si>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</si>
  <si>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</si>
  <si>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</si>
  <si>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</si>
  <si>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</si>
  <si>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</si>
  <si>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</si>
  <si>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</si>
  <si>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</si>
  <si>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</si>
  <si>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</si>
  <si>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</si>
  <si>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</si>
  <si>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</si>
  <si>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</si>
  <si>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</si>
  <si>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</si>
  <si>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</si>
  <si>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</si>
  <si>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</si>
  <si>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</si>
  <si>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</si>
  <si>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</si>
  <si>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</si>
  <si>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</si>
  <si>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</si>
  <si>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</si>
  <si>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</si>
  <si>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</si>
  <si>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</si>
  <si>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</si>
  <si>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</si>
  <si>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</si>
  <si>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</si>
  <si>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</si>
  <si>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</si>
  <si>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</si>
  <si>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</si>
  <si>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</si>
  <si>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</si>
  <si>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</si>
  <si>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</si>
  <si>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</si>
  <si>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</si>
  <si>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</si>
  <si>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</si>
  <si>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</si>
  <si>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</si>
  <si>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</si>
  <si>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</si>
  <si>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</si>
  <si>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</si>
  <si>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</si>
  <si>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</si>
  <si>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</si>
  <si>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</si>
  <si>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</si>
  <si>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</si>
  <si>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</si>
  <si>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</si>
  <si>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</si>
  <si>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</si>
  <si>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</si>
  <si>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</si>
  <si>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</si>
  <si>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</si>
  <si>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</si>
  <si>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</si>
  <si>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</si>
  <si>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</si>
  <si>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</si>
  <si>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</si>
  <si>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</si>
  <si>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</si>
  <si>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</si>
  <si>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</si>
  <si>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</si>
  <si>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</si>
  <si>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</si>
  <si>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</si>
  <si>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</si>
  <si>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</si>
  <si>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</si>
  <si>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</si>
  <si>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</si>
  <si>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</si>
  <si>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</si>
  <si>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</si>
  <si>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</si>
  <si>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</si>
  <si>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</si>
  <si>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</si>
  <si>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</si>
  <si>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</si>
  <si>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</si>
  <si>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</si>
  <si>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</si>
  <si>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</si>
  <si>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</si>
  <si>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</si>
  <si>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</si>
  <si>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</si>
  <si>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</si>
  <si>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</si>
  <si>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</si>
  <si>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</si>
  <si>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</si>
  <si>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</si>
  <si>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</si>
  <si>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</si>
  <si>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</si>
  <si>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</si>
  <si>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</si>
  <si>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</si>
  <si>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</si>
  <si>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</si>
  <si>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</si>
  <si>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</si>
  <si>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</si>
  <si>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</si>
  <si>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</si>
  <si>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</si>
  <si>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</si>
  <si>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</si>
  <si>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</si>
  <si>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</si>
  <si>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</si>
  <si>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</si>
  <si>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</si>
  <si>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</si>
  <si>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</si>
  <si>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</si>
  <si>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</si>
  <si>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</si>
  <si>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</si>
  <si>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</si>
  <si>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</si>
  <si>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</si>
  <si>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</si>
  <si>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</si>
  <si>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</si>
  <si>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</si>
  <si>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</si>
  <si>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</si>
  <si>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</si>
  <si>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</si>
  <si>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</si>
  <si>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</si>
  <si>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</si>
  <si>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</si>
  <si>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</si>
  <si>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</si>
  <si>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</si>
  <si>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</si>
  <si>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</si>
  <si>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</si>
  <si>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</si>
  <si>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</si>
  <si>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</si>
  <si>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</si>
  <si>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</si>
  <si>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</si>
  <si>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</si>
  <si>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</si>
  <si>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</si>
  <si>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</si>
  <si>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</si>
  <si>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</si>
  <si>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</si>
  <si>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</si>
  <si>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</si>
  <si>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</si>
  <si>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</si>
  <si>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</si>
  <si>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</si>
  <si>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</si>
  <si>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</si>
  <si>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</si>
  <si>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</si>
  <si>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</si>
  <si>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</si>
  <si>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</si>
  <si>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</si>
  <si>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</si>
  <si>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</si>
  <si>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</si>
  <si>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</si>
  <si>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</si>
  <si>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</si>
  <si>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</si>
  <si>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</si>
  <si>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</si>
  <si>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</si>
  <si>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</si>
  <si>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</si>
  <si>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</si>
  <si>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</si>
  <si>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</si>
  <si>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</si>
  <si>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</si>
  <si>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</si>
  <si>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</si>
  <si>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</si>
  <si>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</si>
  <si>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</si>
  <si>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</si>
  <si>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</si>
  <si>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</si>
  <si>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</si>
  <si>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</si>
  <si>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</si>
  <si>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</si>
  <si>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</si>
  <si>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</si>
  <si>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</si>
  <si>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</si>
  <si>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</si>
  <si>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</si>
  <si>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</si>
  <si>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</si>
  <si>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</si>
  <si>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</si>
  <si>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</si>
  <si>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</si>
  <si>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</si>
  <si>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</si>
  <si>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</si>
  <si>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</si>
  <si>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</si>
  <si>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</si>
  <si>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</si>
  <si>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</si>
  <si>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</si>
  <si>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Women's 1st Division</t>
  </si>
  <si>
    <t>Gonzales</t>
  </si>
  <si>
    <t>Muro</t>
  </si>
  <si>
    <t>Meza-Quezada</t>
  </si>
  <si>
    <t>eesa</t>
  </si>
  <si>
    <t>Soliman</t>
  </si>
  <si>
    <t>Oldies but Goodies</t>
  </si>
  <si>
    <t>Godzilla</t>
  </si>
  <si>
    <t>Ahmed</t>
  </si>
  <si>
    <t>Belal</t>
  </si>
  <si>
    <t>Claude</t>
  </si>
  <si>
    <t>Zamora</t>
  </si>
  <si>
    <t>Coed First Division</t>
  </si>
  <si>
    <t>Bout To Get Messi</t>
  </si>
  <si>
    <t>L7 Weenies</t>
  </si>
  <si>
    <t>Noobz</t>
  </si>
  <si>
    <t>Night Train</t>
  </si>
  <si>
    <t>En Fuego FC</t>
  </si>
  <si>
    <t>Cool Arrows</t>
  </si>
  <si>
    <t>Filthy Animals</t>
  </si>
  <si>
    <t>Coed Second Division</t>
  </si>
  <si>
    <t>Los Hurricanes</t>
  </si>
  <si>
    <t>Bandits</t>
  </si>
  <si>
    <t>El Tri</t>
  </si>
  <si>
    <t>The Curse</t>
  </si>
  <si>
    <t>Daniel</t>
  </si>
  <si>
    <t>Just Kickin' It</t>
  </si>
  <si>
    <t>Swingers</t>
  </si>
  <si>
    <t>Moosehead</t>
  </si>
  <si>
    <t>North Valley SDA</t>
  </si>
  <si>
    <t>Goatheads</t>
  </si>
  <si>
    <t>UNMH FC</t>
  </si>
  <si>
    <t>La Familia</t>
  </si>
  <si>
    <t>Soleros</t>
  </si>
  <si>
    <t>Lawn Gnomes</t>
  </si>
  <si>
    <t>Pandas</t>
  </si>
  <si>
    <t>Cobra Kai</t>
  </si>
  <si>
    <t>Bad Company</t>
  </si>
  <si>
    <t>FC Pompo</t>
  </si>
  <si>
    <t>WestGate United</t>
  </si>
  <si>
    <t>Coed Third Division</t>
  </si>
  <si>
    <t>The Ambassadors</t>
  </si>
  <si>
    <t>Chelsea</t>
  </si>
  <si>
    <t>Mutiny</t>
  </si>
  <si>
    <t>Dynamics</t>
  </si>
  <si>
    <t>Heathens</t>
  </si>
  <si>
    <t>Samurai Shark Squad</t>
  </si>
  <si>
    <t>Eesa</t>
  </si>
  <si>
    <t>Solimon</t>
  </si>
  <si>
    <t>FC Learned Foot</t>
  </si>
  <si>
    <t>Thunder Buddies for Life</t>
  </si>
  <si>
    <t>Straight Outta Shape</t>
  </si>
  <si>
    <t>FC Caliente</t>
  </si>
  <si>
    <t>Roadrunners</t>
  </si>
  <si>
    <t>Game of Throw-Ins</t>
  </si>
  <si>
    <t>Overruled</t>
  </si>
  <si>
    <t>L.L.O.S</t>
  </si>
  <si>
    <t>Diversity</t>
  </si>
  <si>
    <t>Whatever</t>
  </si>
  <si>
    <t>Trinity</t>
  </si>
  <si>
    <t>Strangebrew</t>
  </si>
  <si>
    <t>Maase</t>
  </si>
  <si>
    <t>Marvel</t>
  </si>
  <si>
    <t>Old Spice</t>
  </si>
  <si>
    <t>The Justice Team</t>
  </si>
  <si>
    <t>Unicornios</t>
  </si>
  <si>
    <t>Bad News Bears F.C.</t>
  </si>
  <si>
    <t>Rangers</t>
  </si>
  <si>
    <t>Men's 1st Division</t>
  </si>
  <si>
    <t>Rushambo</t>
  </si>
  <si>
    <t>Universitarios FC</t>
  </si>
  <si>
    <t>Cristian</t>
  </si>
  <si>
    <t>Strikers FC</t>
  </si>
  <si>
    <t>Metro FC</t>
  </si>
  <si>
    <t>Real Imperio</t>
  </si>
  <si>
    <t>Club A-1</t>
  </si>
  <si>
    <t>Aguilas</t>
  </si>
  <si>
    <t>Pistoleros</t>
  </si>
  <si>
    <t>Men's 2nd Division</t>
  </si>
  <si>
    <t>Umoja Stars</t>
  </si>
  <si>
    <t>Atletico Milan</t>
  </si>
  <si>
    <t>Touch of Grey</t>
  </si>
  <si>
    <t>Brethren United FC</t>
  </si>
  <si>
    <t>Alejandro</t>
  </si>
  <si>
    <t>My Little Pintos</t>
  </si>
  <si>
    <t>Lobos FC</t>
  </si>
  <si>
    <t>Hampton Roads</t>
  </si>
  <si>
    <t>Stealth</t>
  </si>
  <si>
    <t>Huarumos</t>
  </si>
  <si>
    <t>Persepolis</t>
  </si>
  <si>
    <t>Waffle House FC</t>
  </si>
  <si>
    <t>VfB Sandia</t>
  </si>
  <si>
    <t>Cuervos fc</t>
  </si>
  <si>
    <t>The Old Republic FC</t>
  </si>
  <si>
    <t>Dave</t>
  </si>
  <si>
    <t>Soccer Ninjas</t>
  </si>
  <si>
    <t>E Pluribus Unum</t>
  </si>
  <si>
    <t>Kirtland FC</t>
  </si>
  <si>
    <t>New Mexico Football Club</t>
  </si>
  <si>
    <t>Dep Unam</t>
  </si>
  <si>
    <t>TOPSZN</t>
  </si>
  <si>
    <t>Bulls Devils F.C.</t>
  </si>
  <si>
    <t>Sha Shou</t>
  </si>
  <si>
    <t>Men's 3rd Division</t>
  </si>
  <si>
    <t>Bushwhackers</t>
  </si>
  <si>
    <t>Rogues</t>
  </si>
  <si>
    <t>Tuzos</t>
  </si>
  <si>
    <t>Metal Slugs</t>
  </si>
  <si>
    <t>Benedieto</t>
  </si>
  <si>
    <t>Corroles</t>
  </si>
  <si>
    <t>Second Sons</t>
  </si>
  <si>
    <t>The Crew</t>
  </si>
  <si>
    <t>Los Booorgaars</t>
  </si>
  <si>
    <t>Libertad</t>
  </si>
  <si>
    <t>Streetfrogs</t>
  </si>
  <si>
    <t>Reavers</t>
  </si>
  <si>
    <t>Bandidos</t>
  </si>
  <si>
    <t>Grass Stains</t>
  </si>
  <si>
    <t>Hogsbreath</t>
  </si>
  <si>
    <t>FC Chicken Killers</t>
  </si>
  <si>
    <t>Cosmik Debris</t>
  </si>
  <si>
    <t>Los Seven</t>
  </si>
  <si>
    <t>Women's 2nd Division</t>
  </si>
  <si>
    <t>Wolverines</t>
  </si>
  <si>
    <t>Dynasty</t>
  </si>
  <si>
    <t>Furia Extrema</t>
  </si>
  <si>
    <t>Ms. Fits VFB</t>
  </si>
  <si>
    <t>Fire</t>
  </si>
  <si>
    <t>NMT MINERS WSC</t>
  </si>
  <si>
    <t>Women's 3rd Division</t>
  </si>
  <si>
    <t>Violet Femmes</t>
  </si>
  <si>
    <t>Revolution</t>
  </si>
  <si>
    <t>Wonder Women</t>
  </si>
  <si>
    <t>Express</t>
  </si>
  <si>
    <t>Odyssey</t>
  </si>
  <si>
    <t>Fc Allstars</t>
  </si>
  <si>
    <t>Newton's Angels</t>
  </si>
  <si>
    <t>Zami</t>
  </si>
  <si>
    <t>Gonzalez</t>
  </si>
  <si>
    <t>* - report created before game date (often caused by re-scheduled game)</t>
  </si>
  <si>
    <t>pending</t>
  </si>
  <si>
    <t>ok</t>
  </si>
  <si>
    <t>Centellas FC</t>
  </si>
  <si>
    <t>AUFC Fusion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</si>
</sst>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8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44" fontId="4" fillId="4" borderId="0" xfId="0" applyNumberFormat="1" applyFont="1" applyFill="1"/>
    <xf numFmtId="14" fontId="4" fillId="0" borderId="0" xfId="1" applyNumberFormat="1" applyFont="1"/>
    <xf numFmtId="1" fontId="4" fillId="0" borderId="0" xfId="0" applyNumberFormat="1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6" fontId="4" fillId="0" borderId="0" xfId="0" applyNumberFormat="1" applyFont="1"/>
    <xf numFmtId="0" fontId="4" fillId="3" borderId="0" xfId="0" applyFont="1" applyFill="1"/>
    <xf numFmtId="43" fontId="4" fillId="0" borderId="0" xfId="2" applyFont="1"/>
    <xf numFmtId="0" fontId="4" fillId="0" borderId="0" xfId="0" applyFont="1" applyAlignment="1">
      <alignment horizontal="center"/>
    </xf>
    <xf numFmtId="44" fontId="2" fillId="0" borderId="0" xfId="1"/>
    <xf numFmtId="47" fontId="0" fillId="0" borderId="0" xfId="0" applyNumberFormat="1"/>
    <xf numFmtId="0" fontId="0" fillId="5" borderId="0" xfId="0" applyFill="1"/>
    <xf numFmtId="0" fontId="0" fillId="2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showWhiteSpace="0" topLeftCell="B36" zoomScaleNormal="100" workbookViewId="0">
      <selection activeCell="B58" sqref="B58"/>
    </sheetView>
  </sheetViews>
  <sheetFormatPr defaultRowHeight="13.2" x14ac:dyDescent="0.25"/>
  <cols>
    <col min="1" max="1" width="10.5546875" customWidth="1"/>
    <col min="2" max="2" width="11.6640625" customWidth="1"/>
    <col min="3" max="3" width="24.109375" customWidth="1"/>
    <col min="4" max="4" width="19.44140625" customWidth="1"/>
    <col min="5" max="5" width="11.44140625" bestFit="1" customWidth="1"/>
    <col min="6" max="6" width="19" customWidth="1"/>
    <col min="7" max="7" width="13.33203125" customWidth="1"/>
    <col min="8" max="8" width="13.88671875" customWidth="1"/>
    <col min="9" max="9" width="13.6640625" customWidth="1"/>
    <col min="10" max="10" width="11.5546875" customWidth="1"/>
    <col min="11" max="11" width="16.33203125" customWidth="1"/>
  </cols>
  <sheetData>
    <row r="1" spans="1:13" x14ac:dyDescent="0.25">
      <c r="A1" s="1">
        <v>43546</v>
      </c>
      <c r="B1" s="1"/>
    </row>
    <row r="2" spans="1:13" x14ac:dyDescent="0.25">
      <c r="F2" s="8"/>
      <c r="H2" s="35" t="s">
        <v>99</v>
      </c>
      <c r="I2" s="35"/>
      <c r="J2" s="35" t="s">
        <v>100</v>
      </c>
      <c r="K2" s="35"/>
      <c r="L2" s="35" t="s">
        <v>101</v>
      </c>
      <c r="M2" s="35"/>
    </row>
    <row r="3" spans="1:13" x14ac:dyDescent="0.25">
      <c r="A3" s="15">
        <v>1</v>
      </c>
      <c r="B3" s="15">
        <v>74000</v>
      </c>
      <c r="C3" t="s">
        <v>470</v>
      </c>
      <c r="D3" t="s">
        <v>471</v>
      </c>
      <c r="E3" s="1" t="s">
        <v>472</v>
      </c>
      <c r="F3" s="1">
        <v>43555</v>
      </c>
      <c r="G3" s="32">
        <v>43555.84206145833</v>
      </c>
      <c r="H3" t="s">
        <v>30</v>
      </c>
      <c r="I3" t="s">
        <v>229</v>
      </c>
      <c r="J3" s="12" t="s">
        <v>256</v>
      </c>
      <c r="L3" s="12" t="s">
        <v>256</v>
      </c>
    </row>
    <row r="4" spans="1:13" x14ac:dyDescent="0.25">
      <c r="A4" s="15">
        <v>2</v>
      </c>
      <c r="B4" s="15">
        <v>74016</v>
      </c>
      <c r="C4" t="s">
        <v>470</v>
      </c>
      <c r="D4" t="s">
        <v>473</v>
      </c>
      <c r="E4" s="1" t="s">
        <v>474</v>
      </c>
      <c r="F4" s="1">
        <v>43555</v>
      </c>
      <c r="G4" s="32">
        <v>43555.799903715277</v>
      </c>
      <c r="H4" t="s">
        <v>38</v>
      </c>
      <c r="I4" t="s">
        <v>39</v>
      </c>
      <c r="J4" s="12" t="s">
        <v>256</v>
      </c>
      <c r="L4" s="12" t="s">
        <v>256</v>
      </c>
    </row>
    <row r="5" spans="1:13" x14ac:dyDescent="0.25">
      <c r="A5" s="15">
        <v>3</v>
      </c>
      <c r="B5" s="15">
        <v>74017</v>
      </c>
      <c r="C5" t="s">
        <v>470</v>
      </c>
      <c r="D5" t="s">
        <v>471</v>
      </c>
      <c r="E5" s="1" t="s">
        <v>475</v>
      </c>
      <c r="F5" s="1">
        <v>43555</v>
      </c>
      <c r="G5" s="32">
        <v>43555.714309062503</v>
      </c>
      <c r="H5" t="s">
        <v>3</v>
      </c>
      <c r="I5" t="s">
        <v>4</v>
      </c>
      <c r="J5" s="12" t="s">
        <v>256</v>
      </c>
      <c r="L5" s="12" t="s">
        <v>256</v>
      </c>
    </row>
    <row r="6" spans="1:13" x14ac:dyDescent="0.25">
      <c r="A6" s="15">
        <v>5</v>
      </c>
      <c r="B6" s="15">
        <v>74087</v>
      </c>
      <c r="C6" t="s">
        <v>478</v>
      </c>
      <c r="D6" t="s">
        <v>479</v>
      </c>
      <c r="E6" s="1" t="s">
        <v>480</v>
      </c>
      <c r="F6" s="1">
        <v>43555</v>
      </c>
      <c r="G6" s="32">
        <v>43555.725311192131</v>
      </c>
      <c r="H6" t="s">
        <v>38</v>
      </c>
      <c r="I6" t="s">
        <v>310</v>
      </c>
      <c r="J6" s="12" t="s">
        <v>256</v>
      </c>
      <c r="L6" s="12" t="s">
        <v>256</v>
      </c>
    </row>
    <row r="7" spans="1:13" x14ac:dyDescent="0.25">
      <c r="A7">
        <v>6</v>
      </c>
      <c r="B7">
        <v>74088</v>
      </c>
      <c r="C7" t="s">
        <v>478</v>
      </c>
      <c r="D7" t="s">
        <v>481</v>
      </c>
      <c r="E7" s="1" t="s">
        <v>482</v>
      </c>
      <c r="F7" s="1">
        <v>43555</v>
      </c>
      <c r="G7" s="32">
        <v>43555.839182951386</v>
      </c>
      <c r="H7" t="s">
        <v>438</v>
      </c>
      <c r="I7" t="s">
        <v>439</v>
      </c>
      <c r="J7" t="s">
        <v>483</v>
      </c>
      <c r="K7" t="s">
        <v>222</v>
      </c>
      <c r="L7" t="s">
        <v>270</v>
      </c>
      <c r="M7" t="s">
        <v>48</v>
      </c>
    </row>
    <row r="8" spans="1:13" x14ac:dyDescent="0.25">
      <c r="A8" s="15">
        <v>7</v>
      </c>
      <c r="B8" s="15">
        <v>74089</v>
      </c>
      <c r="C8" t="s">
        <v>478</v>
      </c>
      <c r="D8" t="s">
        <v>484</v>
      </c>
      <c r="E8" s="1" t="s">
        <v>485</v>
      </c>
      <c r="F8" s="1">
        <v>43555</v>
      </c>
      <c r="G8" s="32">
        <v>43552.461518946759</v>
      </c>
      <c r="H8" t="s">
        <v>38</v>
      </c>
      <c r="I8" t="s">
        <v>310</v>
      </c>
      <c r="J8" s="12" t="s">
        <v>256</v>
      </c>
      <c r="L8" s="12" t="s">
        <v>256</v>
      </c>
    </row>
    <row r="9" spans="1:13" x14ac:dyDescent="0.25">
      <c r="A9" s="33">
        <v>8</v>
      </c>
      <c r="B9" s="33">
        <v>74090</v>
      </c>
      <c r="C9" t="s">
        <v>478</v>
      </c>
      <c r="D9" t="s">
        <v>486</v>
      </c>
      <c r="E9" s="1" t="s">
        <v>487</v>
      </c>
      <c r="F9" s="1">
        <v>43555</v>
      </c>
      <c r="G9" s="32">
        <v>43556.608418113428</v>
      </c>
      <c r="H9" t="s">
        <v>207</v>
      </c>
      <c r="I9" t="s">
        <v>208</v>
      </c>
      <c r="J9" t="s">
        <v>44</v>
      </c>
      <c r="K9" t="s">
        <v>393</v>
      </c>
      <c r="L9" s="12" t="s">
        <v>256</v>
      </c>
    </row>
    <row r="10" spans="1:13" x14ac:dyDescent="0.25">
      <c r="A10" s="33">
        <v>9</v>
      </c>
      <c r="B10" s="33">
        <v>74091</v>
      </c>
      <c r="C10" t="s">
        <v>478</v>
      </c>
      <c r="D10" t="s">
        <v>488</v>
      </c>
      <c r="E10" s="1" t="s">
        <v>489</v>
      </c>
      <c r="F10" s="1">
        <v>43555</v>
      </c>
      <c r="G10" s="32">
        <v>43555.898938599537</v>
      </c>
      <c r="H10" t="s">
        <v>125</v>
      </c>
      <c r="I10" t="s">
        <v>316</v>
      </c>
      <c r="J10" t="s">
        <v>38</v>
      </c>
      <c r="K10" t="s">
        <v>310</v>
      </c>
      <c r="L10" s="12" t="s">
        <v>256</v>
      </c>
    </row>
    <row r="11" spans="1:13" x14ac:dyDescent="0.25">
      <c r="A11" s="15">
        <v>10</v>
      </c>
      <c r="B11" s="15">
        <v>74092</v>
      </c>
      <c r="C11" t="s">
        <v>478</v>
      </c>
      <c r="D11" t="s">
        <v>490</v>
      </c>
      <c r="E11" s="1" t="s">
        <v>491</v>
      </c>
      <c r="F11" s="1">
        <v>43555</v>
      </c>
      <c r="G11" s="32">
        <v>43555.877880300926</v>
      </c>
      <c r="H11" t="s">
        <v>483</v>
      </c>
      <c r="I11" t="s">
        <v>190</v>
      </c>
      <c r="J11" s="12" t="s">
        <v>256</v>
      </c>
      <c r="L11" s="12" t="s">
        <v>256</v>
      </c>
    </row>
    <row r="12" spans="1:13" x14ac:dyDescent="0.25">
      <c r="A12" s="15">
        <v>11</v>
      </c>
      <c r="B12" s="15">
        <v>74093</v>
      </c>
      <c r="C12" t="s">
        <v>478</v>
      </c>
      <c r="D12" t="s">
        <v>492</v>
      </c>
      <c r="E12" s="1" t="s">
        <v>493</v>
      </c>
      <c r="F12" s="1">
        <v>43555</v>
      </c>
      <c r="G12" s="32">
        <v>43558.559651539355</v>
      </c>
      <c r="H12" t="s">
        <v>375</v>
      </c>
      <c r="I12" t="s">
        <v>376</v>
      </c>
      <c r="J12" s="12" t="s">
        <v>256</v>
      </c>
      <c r="L12" s="12" t="s">
        <v>256</v>
      </c>
    </row>
    <row r="13" spans="1:13" x14ac:dyDescent="0.25">
      <c r="A13" s="15">
        <v>12</v>
      </c>
      <c r="B13" s="15">
        <v>74094</v>
      </c>
      <c r="C13" t="s">
        <v>478</v>
      </c>
      <c r="D13" t="s">
        <v>494</v>
      </c>
      <c r="E13" s="1" t="s">
        <v>495</v>
      </c>
      <c r="F13" s="1">
        <v>43555</v>
      </c>
      <c r="G13" s="32">
        <v>43558.993876712964</v>
      </c>
      <c r="H13" t="s">
        <v>125</v>
      </c>
      <c r="I13" t="s">
        <v>96</v>
      </c>
      <c r="J13" s="12" t="s">
        <v>256</v>
      </c>
      <c r="L13" s="12" t="s">
        <v>256</v>
      </c>
    </row>
    <row r="14" spans="1:13" x14ac:dyDescent="0.25">
      <c r="A14" s="15">
        <v>13</v>
      </c>
      <c r="B14" s="15">
        <v>74095</v>
      </c>
      <c r="C14" t="s">
        <v>478</v>
      </c>
      <c r="D14" t="s">
        <v>496</v>
      </c>
      <c r="E14" s="1" t="s">
        <v>497</v>
      </c>
      <c r="F14" s="1">
        <v>43555</v>
      </c>
      <c r="G14" s="32">
        <v>43558.004095138887</v>
      </c>
      <c r="H14" t="s">
        <v>249</v>
      </c>
      <c r="I14" t="s">
        <v>96</v>
      </c>
      <c r="J14" s="12" t="s">
        <v>256</v>
      </c>
      <c r="L14" s="12" t="s">
        <v>256</v>
      </c>
    </row>
    <row r="15" spans="1:13" x14ac:dyDescent="0.25">
      <c r="A15" s="33">
        <v>14</v>
      </c>
      <c r="B15" s="33">
        <v>74248</v>
      </c>
      <c r="C15" t="s">
        <v>498</v>
      </c>
      <c r="D15" t="s">
        <v>499</v>
      </c>
      <c r="E15" s="1" t="s">
        <v>500</v>
      </c>
      <c r="F15" s="1">
        <v>43555</v>
      </c>
      <c r="G15" s="32">
        <v>43558.016651874997</v>
      </c>
      <c r="H15" t="s">
        <v>249</v>
      </c>
      <c r="I15" t="s">
        <v>96</v>
      </c>
      <c r="J15" t="s">
        <v>44</v>
      </c>
      <c r="K15" t="s">
        <v>393</v>
      </c>
      <c r="L15" s="12" t="s">
        <v>256</v>
      </c>
    </row>
    <row r="16" spans="1:13" x14ac:dyDescent="0.25">
      <c r="A16" s="15">
        <v>15</v>
      </c>
      <c r="B16" s="15">
        <v>74249</v>
      </c>
      <c r="C16" t="s">
        <v>498</v>
      </c>
      <c r="D16" t="s">
        <v>501</v>
      </c>
      <c r="E16" s="1" t="s">
        <v>502</v>
      </c>
      <c r="F16" s="1">
        <v>43555</v>
      </c>
      <c r="G16" s="32">
        <v>43556.571981828703</v>
      </c>
      <c r="H16" t="s">
        <v>71</v>
      </c>
      <c r="I16" t="s">
        <v>135</v>
      </c>
      <c r="J16" s="12" t="s">
        <v>256</v>
      </c>
      <c r="L16" s="12" t="s">
        <v>256</v>
      </c>
    </row>
    <row r="17" spans="1:13" x14ac:dyDescent="0.25">
      <c r="A17" s="33">
        <v>16</v>
      </c>
      <c r="B17" s="33">
        <v>74250</v>
      </c>
      <c r="C17" t="s">
        <v>498</v>
      </c>
      <c r="D17" t="s">
        <v>503</v>
      </c>
      <c r="E17" s="1" t="s">
        <v>504</v>
      </c>
      <c r="F17" s="1">
        <v>43555</v>
      </c>
      <c r="G17" s="32">
        <v>43555.74712133102</v>
      </c>
      <c r="H17" t="s">
        <v>24</v>
      </c>
      <c r="I17" t="s">
        <v>304</v>
      </c>
      <c r="J17" t="s">
        <v>505</v>
      </c>
      <c r="K17" t="s">
        <v>506</v>
      </c>
      <c r="L17" s="12" t="s">
        <v>256</v>
      </c>
    </row>
    <row r="18" spans="1:13" x14ac:dyDescent="0.25">
      <c r="A18">
        <v>17</v>
      </c>
      <c r="B18">
        <v>74251</v>
      </c>
      <c r="C18" t="s">
        <v>498</v>
      </c>
      <c r="D18" t="s">
        <v>507</v>
      </c>
      <c r="E18" s="1" t="s">
        <v>508</v>
      </c>
      <c r="F18" s="1">
        <v>43555</v>
      </c>
      <c r="G18" s="32">
        <v>43555.68791818287</v>
      </c>
      <c r="H18" t="s">
        <v>433</v>
      </c>
      <c r="I18" t="s">
        <v>434</v>
      </c>
      <c r="J18" t="s">
        <v>440</v>
      </c>
      <c r="K18" t="s">
        <v>441</v>
      </c>
      <c r="L18" t="s">
        <v>483</v>
      </c>
      <c r="M18" t="s">
        <v>222</v>
      </c>
    </row>
    <row r="19" spans="1:13" x14ac:dyDescent="0.25">
      <c r="A19">
        <v>18</v>
      </c>
      <c r="B19">
        <v>74252</v>
      </c>
      <c r="C19" t="s">
        <v>498</v>
      </c>
      <c r="D19" t="s">
        <v>509</v>
      </c>
      <c r="E19" s="1" t="s">
        <v>510</v>
      </c>
      <c r="F19" s="1">
        <v>43555</v>
      </c>
      <c r="G19" s="32">
        <v>43558.013155509259</v>
      </c>
      <c r="H19" t="s">
        <v>249</v>
      </c>
      <c r="I19" t="s">
        <v>96</v>
      </c>
      <c r="J19" t="s">
        <v>24</v>
      </c>
      <c r="K19" t="s">
        <v>304</v>
      </c>
      <c r="L19" t="s">
        <v>505</v>
      </c>
      <c r="M19" t="s">
        <v>506</v>
      </c>
    </row>
    <row r="20" spans="1:13" x14ac:dyDescent="0.25">
      <c r="A20" s="15">
        <v>19</v>
      </c>
      <c r="B20" s="15">
        <v>74253</v>
      </c>
      <c r="C20" t="s">
        <v>498</v>
      </c>
      <c r="D20" t="s">
        <v>511</v>
      </c>
      <c r="E20" s="1" t="s">
        <v>512</v>
      </c>
      <c r="F20" s="1">
        <v>43555</v>
      </c>
      <c r="G20" s="32">
        <v>43555.825182534725</v>
      </c>
      <c r="H20" t="s">
        <v>26</v>
      </c>
      <c r="I20" t="s">
        <v>76</v>
      </c>
      <c r="J20" s="12" t="s">
        <v>256</v>
      </c>
      <c r="L20" s="12" t="s">
        <v>256</v>
      </c>
    </row>
    <row r="21" spans="1:13" x14ac:dyDescent="0.25">
      <c r="A21">
        <v>20</v>
      </c>
      <c r="B21">
        <v>74254</v>
      </c>
      <c r="C21" t="s">
        <v>498</v>
      </c>
      <c r="D21" t="s">
        <v>513</v>
      </c>
      <c r="E21" s="1" t="s">
        <v>514</v>
      </c>
      <c r="F21" s="1">
        <v>43555</v>
      </c>
      <c r="G21" s="32">
        <v>43558.98703611111</v>
      </c>
      <c r="H21" t="s">
        <v>125</v>
      </c>
      <c r="I21" t="s">
        <v>96</v>
      </c>
      <c r="J21" t="s">
        <v>483</v>
      </c>
      <c r="K21" t="s">
        <v>190</v>
      </c>
      <c r="L21" t="s">
        <v>375</v>
      </c>
      <c r="M21" t="s">
        <v>376</v>
      </c>
    </row>
    <row r="22" spans="1:13" x14ac:dyDescent="0.25">
      <c r="A22">
        <v>21</v>
      </c>
      <c r="B22">
        <v>74255</v>
      </c>
      <c r="C22" t="s">
        <v>498</v>
      </c>
      <c r="D22" t="s">
        <v>515</v>
      </c>
      <c r="E22" s="1" t="s">
        <v>516</v>
      </c>
      <c r="F22" s="1">
        <v>43555</v>
      </c>
      <c r="G22" s="32">
        <v>43558.007974490742</v>
      </c>
      <c r="H22" t="s">
        <v>249</v>
      </c>
      <c r="I22" t="s">
        <v>96</v>
      </c>
      <c r="J22" t="s">
        <v>505</v>
      </c>
      <c r="K22" t="s">
        <v>506</v>
      </c>
      <c r="L22" t="s">
        <v>38</v>
      </c>
      <c r="M22" t="s">
        <v>39</v>
      </c>
    </row>
    <row r="23" spans="1:13" x14ac:dyDescent="0.25">
      <c r="A23" s="33">
        <v>22</v>
      </c>
      <c r="B23" s="33">
        <v>74256</v>
      </c>
      <c r="C23" t="s">
        <v>498</v>
      </c>
      <c r="D23" t="s">
        <v>517</v>
      </c>
      <c r="E23" s="1" t="s">
        <v>518</v>
      </c>
      <c r="F23" s="1">
        <v>43555</v>
      </c>
      <c r="G23" s="32">
        <v>43555.913218900459</v>
      </c>
      <c r="H23" t="s">
        <v>446</v>
      </c>
      <c r="I23" t="s">
        <v>447</v>
      </c>
      <c r="J23" t="s">
        <v>410</v>
      </c>
      <c r="K23" t="s">
        <v>519</v>
      </c>
      <c r="L23" s="12" t="s">
        <v>256</v>
      </c>
    </row>
    <row r="24" spans="1:13" x14ac:dyDescent="0.25">
      <c r="A24" s="33">
        <v>23</v>
      </c>
      <c r="B24" s="33">
        <v>74257</v>
      </c>
      <c r="C24" t="s">
        <v>498</v>
      </c>
      <c r="D24" t="s">
        <v>520</v>
      </c>
      <c r="E24" s="1" t="s">
        <v>521</v>
      </c>
      <c r="F24" s="1">
        <v>43555</v>
      </c>
      <c r="G24" s="32">
        <v>43555.932166006947</v>
      </c>
      <c r="H24" t="s">
        <v>58</v>
      </c>
      <c r="I24" t="s">
        <v>59</v>
      </c>
      <c r="J24" t="s">
        <v>391</v>
      </c>
      <c r="K24" t="s">
        <v>444</v>
      </c>
      <c r="L24" s="12" t="s">
        <v>256</v>
      </c>
    </row>
    <row r="25" spans="1:13" x14ac:dyDescent="0.25">
      <c r="A25" s="33">
        <v>24</v>
      </c>
      <c r="B25" s="33">
        <v>74258</v>
      </c>
      <c r="C25" t="s">
        <v>498</v>
      </c>
      <c r="D25" t="s">
        <v>522</v>
      </c>
      <c r="E25" s="1" t="s">
        <v>523</v>
      </c>
      <c r="F25" s="1">
        <v>43555</v>
      </c>
      <c r="G25" s="32">
        <v>43557.990455856481</v>
      </c>
      <c r="H25" t="s">
        <v>1</v>
      </c>
      <c r="I25" t="s">
        <v>96</v>
      </c>
      <c r="J25" t="s">
        <v>505</v>
      </c>
      <c r="K25" t="s">
        <v>506</v>
      </c>
      <c r="L25" s="12" t="s">
        <v>256</v>
      </c>
    </row>
    <row r="26" spans="1:13" x14ac:dyDescent="0.25">
      <c r="A26" s="15">
        <v>25</v>
      </c>
      <c r="B26" s="15">
        <v>74259</v>
      </c>
      <c r="C26" t="s">
        <v>498</v>
      </c>
      <c r="D26" t="s">
        <v>524</v>
      </c>
      <c r="E26" s="1" t="s">
        <v>525</v>
      </c>
      <c r="F26" s="1">
        <v>43555</v>
      </c>
      <c r="G26" s="32">
        <v>43556.392883437496</v>
      </c>
      <c r="H26" t="s">
        <v>74</v>
      </c>
      <c r="I26" t="s">
        <v>75</v>
      </c>
      <c r="J26" s="12" t="s">
        <v>256</v>
      </c>
      <c r="L26" s="12" t="s">
        <v>256</v>
      </c>
    </row>
    <row r="27" spans="1:13" x14ac:dyDescent="0.25">
      <c r="A27">
        <v>26</v>
      </c>
      <c r="B27">
        <v>74316</v>
      </c>
      <c r="C27" t="s">
        <v>526</v>
      </c>
      <c r="D27" t="s">
        <v>527</v>
      </c>
      <c r="E27" s="1" t="s">
        <v>528</v>
      </c>
      <c r="F27" s="1">
        <v>43555</v>
      </c>
      <c r="G27" s="32">
        <v>43555.963069849538</v>
      </c>
      <c r="H27" t="s">
        <v>529</v>
      </c>
      <c r="I27" t="s">
        <v>437</v>
      </c>
      <c r="J27" t="s">
        <v>23</v>
      </c>
      <c r="K27" t="s">
        <v>26</v>
      </c>
      <c r="L27" t="s">
        <v>468</v>
      </c>
      <c r="M27" t="s">
        <v>469</v>
      </c>
    </row>
    <row r="28" spans="1:13" x14ac:dyDescent="0.25">
      <c r="A28">
        <v>27</v>
      </c>
      <c r="B28">
        <v>74317</v>
      </c>
      <c r="C28" t="s">
        <v>526</v>
      </c>
      <c r="D28" t="s">
        <v>530</v>
      </c>
      <c r="E28" s="1" t="s">
        <v>531</v>
      </c>
      <c r="F28" s="1">
        <v>43555</v>
      </c>
      <c r="G28" s="32">
        <v>43555.958706145837</v>
      </c>
      <c r="H28" t="s">
        <v>529</v>
      </c>
      <c r="I28" t="s">
        <v>437</v>
      </c>
      <c r="J28" t="s">
        <v>30</v>
      </c>
      <c r="K28" t="s">
        <v>229</v>
      </c>
      <c r="L28" t="s">
        <v>349</v>
      </c>
      <c r="M28" t="s">
        <v>230</v>
      </c>
    </row>
    <row r="29" spans="1:13" x14ac:dyDescent="0.25">
      <c r="A29">
        <v>28</v>
      </c>
      <c r="B29">
        <v>74318</v>
      </c>
      <c r="C29" t="s">
        <v>526</v>
      </c>
      <c r="D29" t="s">
        <v>532</v>
      </c>
      <c r="E29" s="1" t="s">
        <v>533</v>
      </c>
      <c r="F29" s="1">
        <v>43555</v>
      </c>
      <c r="G29" s="32">
        <v>43556.00187010417</v>
      </c>
      <c r="H29" t="s">
        <v>16</v>
      </c>
      <c r="I29" t="s">
        <v>17</v>
      </c>
      <c r="J29" t="s">
        <v>468</v>
      </c>
      <c r="K29" t="s">
        <v>469</v>
      </c>
      <c r="L29" t="s">
        <v>150</v>
      </c>
      <c r="M29" t="s">
        <v>151</v>
      </c>
    </row>
    <row r="30" spans="1:13" x14ac:dyDescent="0.25">
      <c r="A30">
        <v>29</v>
      </c>
      <c r="B30">
        <v>74319</v>
      </c>
      <c r="C30" t="s">
        <v>526</v>
      </c>
      <c r="D30" t="s">
        <v>534</v>
      </c>
      <c r="E30" s="1" t="s">
        <v>535</v>
      </c>
      <c r="F30" s="1">
        <v>43555</v>
      </c>
      <c r="H30" t="s">
        <v>468</v>
      </c>
      <c r="I30" t="s">
        <v>469</v>
      </c>
      <c r="J30" t="s">
        <v>0</v>
      </c>
      <c r="K30" t="s">
        <v>194</v>
      </c>
      <c r="L30" t="s">
        <v>541</v>
      </c>
      <c r="M30" t="s">
        <v>327</v>
      </c>
    </row>
    <row r="31" spans="1:13" x14ac:dyDescent="0.25">
      <c r="A31" s="15">
        <v>30</v>
      </c>
      <c r="B31" s="15">
        <v>74444</v>
      </c>
      <c r="C31" t="s">
        <v>536</v>
      </c>
      <c r="D31" t="s">
        <v>537</v>
      </c>
      <c r="E31" s="1" t="s">
        <v>538</v>
      </c>
      <c r="F31" s="1">
        <v>43555</v>
      </c>
      <c r="G31" s="32">
        <v>43555.705052592595</v>
      </c>
      <c r="H31" t="s">
        <v>3</v>
      </c>
      <c r="I31" t="s">
        <v>4</v>
      </c>
      <c r="J31" s="12" t="s">
        <v>256</v>
      </c>
      <c r="L31" s="12" t="s">
        <v>256</v>
      </c>
    </row>
    <row r="32" spans="1:13" x14ac:dyDescent="0.25">
      <c r="A32">
        <v>31</v>
      </c>
      <c r="B32">
        <v>74445</v>
      </c>
      <c r="C32" t="s">
        <v>536</v>
      </c>
      <c r="D32" t="s">
        <v>539</v>
      </c>
      <c r="E32" s="1" t="s">
        <v>540</v>
      </c>
      <c r="F32" s="1">
        <v>43555</v>
      </c>
      <c r="G32" s="32">
        <v>43555.842930266204</v>
      </c>
      <c r="H32" t="s">
        <v>189</v>
      </c>
      <c r="I32" t="s">
        <v>190</v>
      </c>
      <c r="J32" t="s">
        <v>150</v>
      </c>
      <c r="K32" t="s">
        <v>151</v>
      </c>
      <c r="L32" t="s">
        <v>541</v>
      </c>
      <c r="M32" t="s">
        <v>327</v>
      </c>
    </row>
    <row r="33" spans="1:13" x14ac:dyDescent="0.25">
      <c r="A33" s="33">
        <v>32</v>
      </c>
      <c r="B33" s="33">
        <v>74446</v>
      </c>
      <c r="C33" t="s">
        <v>536</v>
      </c>
      <c r="D33" t="s">
        <v>542</v>
      </c>
      <c r="E33" s="1" t="s">
        <v>543</v>
      </c>
      <c r="F33" s="1">
        <v>43555</v>
      </c>
      <c r="G33" s="32">
        <v>43556.454150810183</v>
      </c>
      <c r="H33" t="s">
        <v>28</v>
      </c>
      <c r="I33" t="s">
        <v>29</v>
      </c>
      <c r="J33" t="s">
        <v>132</v>
      </c>
      <c r="K33" t="s">
        <v>133</v>
      </c>
      <c r="L33" s="12" t="s">
        <v>256</v>
      </c>
    </row>
    <row r="34" spans="1:13" x14ac:dyDescent="0.25">
      <c r="A34" s="33">
        <v>33</v>
      </c>
      <c r="B34" s="33">
        <v>74447</v>
      </c>
      <c r="C34" t="s">
        <v>536</v>
      </c>
      <c r="D34" t="s">
        <v>544</v>
      </c>
      <c r="E34" s="1" t="s">
        <v>545</v>
      </c>
      <c r="F34" s="1">
        <v>43555</v>
      </c>
      <c r="G34" s="32">
        <v>43555.813350173608</v>
      </c>
      <c r="H34" t="s">
        <v>38</v>
      </c>
      <c r="I34" t="s">
        <v>39</v>
      </c>
      <c r="J34" t="s">
        <v>36</v>
      </c>
      <c r="K34" t="s">
        <v>63</v>
      </c>
      <c r="L34" s="12" t="s">
        <v>256</v>
      </c>
    </row>
    <row r="35" spans="1:13" x14ac:dyDescent="0.25">
      <c r="A35" s="33">
        <v>34</v>
      </c>
      <c r="B35" s="33">
        <v>74448</v>
      </c>
      <c r="C35" t="s">
        <v>536</v>
      </c>
      <c r="D35" t="s">
        <v>546</v>
      </c>
      <c r="E35" s="1" t="s">
        <v>547</v>
      </c>
      <c r="F35" s="1">
        <v>43555</v>
      </c>
      <c r="G35" s="32">
        <v>43555.866912604164</v>
      </c>
      <c r="H35" t="s">
        <v>54</v>
      </c>
      <c r="I35" t="s">
        <v>55</v>
      </c>
      <c r="J35" t="s">
        <v>541</v>
      </c>
      <c r="K35" t="s">
        <v>327</v>
      </c>
      <c r="L35" s="12" t="s">
        <v>256</v>
      </c>
    </row>
    <row r="36" spans="1:13" x14ac:dyDescent="0.25">
      <c r="A36" s="33">
        <v>35</v>
      </c>
      <c r="B36" s="33">
        <v>74449</v>
      </c>
      <c r="C36" t="s">
        <v>536</v>
      </c>
      <c r="D36" t="s">
        <v>548</v>
      </c>
      <c r="E36" s="1" t="s">
        <v>549</v>
      </c>
      <c r="F36" s="1">
        <v>43555</v>
      </c>
      <c r="G36" s="32">
        <v>43555.927215740739</v>
      </c>
      <c r="H36" t="s">
        <v>58</v>
      </c>
      <c r="I36" t="s">
        <v>59</v>
      </c>
      <c r="J36" t="s">
        <v>16</v>
      </c>
      <c r="K36" t="s">
        <v>17</v>
      </c>
      <c r="L36" s="12" t="s">
        <v>256</v>
      </c>
    </row>
    <row r="37" spans="1:13" x14ac:dyDescent="0.25">
      <c r="A37">
        <v>36</v>
      </c>
      <c r="B37">
        <v>74450</v>
      </c>
      <c r="C37" t="s">
        <v>536</v>
      </c>
      <c r="D37" t="s">
        <v>550</v>
      </c>
      <c r="E37" s="1" t="s">
        <v>551</v>
      </c>
      <c r="F37" s="1">
        <v>43555</v>
      </c>
      <c r="G37" s="32">
        <v>43557.984951446757</v>
      </c>
      <c r="H37" t="s">
        <v>1</v>
      </c>
      <c r="I37" t="s">
        <v>96</v>
      </c>
      <c r="J37" t="s">
        <v>552</v>
      </c>
      <c r="K37" t="s">
        <v>172</v>
      </c>
      <c r="L37" t="s">
        <v>189</v>
      </c>
      <c r="M37" t="s">
        <v>190</v>
      </c>
    </row>
    <row r="38" spans="1:13" x14ac:dyDescent="0.25">
      <c r="A38" s="33">
        <v>37</v>
      </c>
      <c r="B38" s="33">
        <v>74451</v>
      </c>
      <c r="C38" t="s">
        <v>536</v>
      </c>
      <c r="D38" t="s">
        <v>553</v>
      </c>
      <c r="E38" s="1" t="s">
        <v>554</v>
      </c>
      <c r="F38" s="1">
        <v>43555</v>
      </c>
      <c r="G38" s="32">
        <v>43555.887429259259</v>
      </c>
      <c r="H38" t="s">
        <v>0</v>
      </c>
      <c r="I38" t="s">
        <v>194</v>
      </c>
      <c r="J38" t="s">
        <v>541</v>
      </c>
      <c r="K38" t="s">
        <v>327</v>
      </c>
      <c r="L38" s="12" t="s">
        <v>256</v>
      </c>
    </row>
    <row r="39" spans="1:13" x14ac:dyDescent="0.25">
      <c r="A39" s="15">
        <v>38</v>
      </c>
      <c r="B39" s="15">
        <v>74452</v>
      </c>
      <c r="C39" t="s">
        <v>536</v>
      </c>
      <c r="D39" t="s">
        <v>555</v>
      </c>
      <c r="E39" s="1" t="s">
        <v>556</v>
      </c>
      <c r="F39" s="1">
        <v>43555</v>
      </c>
      <c r="G39" s="32">
        <v>43556.618703807871</v>
      </c>
      <c r="H39" t="s">
        <v>207</v>
      </c>
      <c r="I39" t="s">
        <v>208</v>
      </c>
      <c r="J39" s="12" t="s">
        <v>256</v>
      </c>
      <c r="L39" s="12" t="s">
        <v>256</v>
      </c>
    </row>
    <row r="40" spans="1:13" x14ac:dyDescent="0.25">
      <c r="A40">
        <v>39</v>
      </c>
      <c r="B40">
        <v>74453</v>
      </c>
      <c r="C40" t="s">
        <v>536</v>
      </c>
      <c r="D40" t="s">
        <v>557</v>
      </c>
      <c r="E40" s="1" t="s">
        <v>558</v>
      </c>
      <c r="F40" s="1">
        <v>43555</v>
      </c>
      <c r="G40" s="32">
        <v>43556.00036834491</v>
      </c>
      <c r="H40" t="s">
        <v>552</v>
      </c>
      <c r="I40" t="s">
        <v>172</v>
      </c>
      <c r="J40" t="s">
        <v>54</v>
      </c>
      <c r="K40" t="s">
        <v>55</v>
      </c>
      <c r="L40" t="s">
        <v>38</v>
      </c>
      <c r="M40" t="s">
        <v>39</v>
      </c>
    </row>
    <row r="41" spans="1:13" x14ac:dyDescent="0.25">
      <c r="A41" s="33">
        <v>40</v>
      </c>
      <c r="B41" s="33">
        <v>74454</v>
      </c>
      <c r="C41" t="s">
        <v>536</v>
      </c>
      <c r="D41" t="s">
        <v>559</v>
      </c>
      <c r="E41" s="1" t="s">
        <v>560</v>
      </c>
      <c r="F41" s="1">
        <v>43555</v>
      </c>
      <c r="G41" s="32">
        <v>43556.613431747683</v>
      </c>
      <c r="H41" t="s">
        <v>207</v>
      </c>
      <c r="I41" t="s">
        <v>208</v>
      </c>
      <c r="J41" t="s">
        <v>483</v>
      </c>
      <c r="K41" t="s">
        <v>190</v>
      </c>
      <c r="L41" s="12" t="s">
        <v>256</v>
      </c>
    </row>
    <row r="42" spans="1:13" x14ac:dyDescent="0.25">
      <c r="A42" s="15">
        <v>41</v>
      </c>
      <c r="B42" s="15">
        <v>74532</v>
      </c>
      <c r="C42" t="s">
        <v>561</v>
      </c>
      <c r="D42" t="s">
        <v>562</v>
      </c>
      <c r="E42" s="1" t="s">
        <v>563</v>
      </c>
      <c r="F42" s="1">
        <v>43555</v>
      </c>
      <c r="G42" s="32">
        <v>43558.98387394676</v>
      </c>
      <c r="H42" t="s">
        <v>125</v>
      </c>
      <c r="I42" t="s">
        <v>96</v>
      </c>
      <c r="J42" s="12" t="s">
        <v>256</v>
      </c>
      <c r="L42" s="12" t="s">
        <v>256</v>
      </c>
    </row>
    <row r="43" spans="1:13" x14ac:dyDescent="0.25">
      <c r="A43" s="15">
        <v>42</v>
      </c>
      <c r="B43" s="15">
        <v>74533</v>
      </c>
      <c r="C43" t="s">
        <v>561</v>
      </c>
      <c r="D43" t="s">
        <v>564</v>
      </c>
      <c r="E43" s="1" t="s">
        <v>565</v>
      </c>
      <c r="F43" s="1">
        <v>43555</v>
      </c>
      <c r="G43" s="32">
        <v>43556.865660914351</v>
      </c>
      <c r="H43" t="s">
        <v>566</v>
      </c>
      <c r="I43" t="s">
        <v>567</v>
      </c>
      <c r="J43" s="12" t="s">
        <v>256</v>
      </c>
      <c r="L43" s="12" t="s">
        <v>256</v>
      </c>
    </row>
    <row r="44" spans="1:13" x14ac:dyDescent="0.25">
      <c r="A44">
        <v>43</v>
      </c>
      <c r="B44">
        <v>74534</v>
      </c>
      <c r="C44" t="s">
        <v>561</v>
      </c>
      <c r="D44" t="s">
        <v>568</v>
      </c>
      <c r="E44" t="s">
        <v>569</v>
      </c>
      <c r="F44" s="1">
        <v>43555</v>
      </c>
      <c r="G44" s="32">
        <v>43556.461451261574</v>
      </c>
      <c r="H44" t="s">
        <v>28</v>
      </c>
      <c r="I44" t="s">
        <v>29</v>
      </c>
      <c r="J44" t="s">
        <v>74</v>
      </c>
      <c r="K44" t="s">
        <v>75</v>
      </c>
      <c r="L44" t="s">
        <v>132</v>
      </c>
      <c r="M44" t="s">
        <v>133</v>
      </c>
    </row>
    <row r="45" spans="1:13" x14ac:dyDescent="0.25">
      <c r="A45" s="33">
        <v>44</v>
      </c>
      <c r="B45" s="33">
        <v>74535</v>
      </c>
      <c r="C45" t="s">
        <v>561</v>
      </c>
      <c r="D45" t="s">
        <v>570</v>
      </c>
      <c r="E45" s="1" t="s">
        <v>571</v>
      </c>
      <c r="F45" s="1">
        <v>43555</v>
      </c>
      <c r="G45" s="32">
        <v>43556.57791083333</v>
      </c>
      <c r="H45" t="s">
        <v>71</v>
      </c>
      <c r="I45" t="s">
        <v>135</v>
      </c>
      <c r="J45" t="s">
        <v>566</v>
      </c>
      <c r="K45" t="s">
        <v>567</v>
      </c>
      <c r="L45" s="12" t="s">
        <v>256</v>
      </c>
    </row>
    <row r="46" spans="1:13" x14ac:dyDescent="0.25">
      <c r="A46" s="15">
        <v>45</v>
      </c>
      <c r="B46" s="15">
        <v>74536</v>
      </c>
      <c r="C46" t="s">
        <v>561</v>
      </c>
      <c r="D46" t="s">
        <v>572</v>
      </c>
      <c r="E46" s="1" t="s">
        <v>573</v>
      </c>
      <c r="F46" s="1">
        <v>43555</v>
      </c>
      <c r="G46" s="32">
        <v>43555.820624016204</v>
      </c>
      <c r="H46" t="s">
        <v>78</v>
      </c>
      <c r="I46" t="s">
        <v>79</v>
      </c>
      <c r="J46" s="12" t="s">
        <v>256</v>
      </c>
      <c r="L46" s="12" t="s">
        <v>256</v>
      </c>
    </row>
    <row r="47" spans="1:13" x14ac:dyDescent="0.25">
      <c r="A47">
        <v>46</v>
      </c>
      <c r="B47">
        <v>74537</v>
      </c>
      <c r="C47" t="s">
        <v>561</v>
      </c>
      <c r="D47" t="s">
        <v>574</v>
      </c>
      <c r="E47" s="1" t="s">
        <v>575</v>
      </c>
      <c r="F47" s="1">
        <v>43555</v>
      </c>
      <c r="G47" s="32">
        <v>43556.928442152777</v>
      </c>
      <c r="H47" t="s">
        <v>566</v>
      </c>
      <c r="I47" t="s">
        <v>567</v>
      </c>
      <c r="J47" t="s">
        <v>36</v>
      </c>
      <c r="K47" t="s">
        <v>63</v>
      </c>
      <c r="L47" t="s">
        <v>71</v>
      </c>
      <c r="M47" t="s">
        <v>135</v>
      </c>
    </row>
    <row r="48" spans="1:13" x14ac:dyDescent="0.25">
      <c r="A48">
        <v>47</v>
      </c>
      <c r="B48">
        <v>74538</v>
      </c>
      <c r="C48" t="s">
        <v>561</v>
      </c>
      <c r="D48" t="s">
        <v>576</v>
      </c>
      <c r="E48" s="1" t="s">
        <v>577</v>
      </c>
      <c r="F48" s="1">
        <v>43555</v>
      </c>
      <c r="G48" s="32">
        <v>43555.930760856485</v>
      </c>
      <c r="H48" t="s">
        <v>446</v>
      </c>
      <c r="I48" t="s">
        <v>447</v>
      </c>
      <c r="J48" t="s">
        <v>566</v>
      </c>
      <c r="K48" t="s">
        <v>567</v>
      </c>
      <c r="L48" t="s">
        <v>36</v>
      </c>
      <c r="M48" t="s">
        <v>63</v>
      </c>
    </row>
    <row r="49" spans="1:13" x14ac:dyDescent="0.25">
      <c r="A49" s="15">
        <v>48</v>
      </c>
      <c r="B49" s="15">
        <v>74539</v>
      </c>
      <c r="C49" t="s">
        <v>561</v>
      </c>
      <c r="D49" t="s">
        <v>578</v>
      </c>
      <c r="E49" s="1" t="s">
        <v>579</v>
      </c>
      <c r="F49" s="1">
        <v>43555</v>
      </c>
      <c r="G49" s="32">
        <v>43555.904397210645</v>
      </c>
      <c r="H49" t="s">
        <v>125</v>
      </c>
      <c r="I49" t="s">
        <v>316</v>
      </c>
      <c r="J49" s="12" t="s">
        <v>256</v>
      </c>
      <c r="L49" s="12" t="s">
        <v>256</v>
      </c>
    </row>
    <row r="50" spans="1:13" x14ac:dyDescent="0.25">
      <c r="A50" s="15">
        <v>49</v>
      </c>
      <c r="B50" s="15">
        <v>74612</v>
      </c>
      <c r="C50" t="s">
        <v>580</v>
      </c>
      <c r="D50" t="s">
        <v>581</v>
      </c>
      <c r="E50" s="1" t="s">
        <v>582</v>
      </c>
      <c r="F50" s="1">
        <v>43555</v>
      </c>
      <c r="G50" s="32">
        <v>43557.975260636573</v>
      </c>
      <c r="H50" t="s">
        <v>1</v>
      </c>
      <c r="I50" t="s">
        <v>96</v>
      </c>
      <c r="J50" s="12" t="s">
        <v>256</v>
      </c>
      <c r="L50" s="12" t="s">
        <v>256</v>
      </c>
    </row>
    <row r="51" spans="1:13" x14ac:dyDescent="0.25">
      <c r="A51">
        <v>50</v>
      </c>
      <c r="B51">
        <v>74613</v>
      </c>
      <c r="C51" t="s">
        <v>580</v>
      </c>
      <c r="D51" t="s">
        <v>583</v>
      </c>
      <c r="E51" t="s">
        <v>584</v>
      </c>
      <c r="F51" s="1">
        <v>43555</v>
      </c>
      <c r="G51" s="32">
        <v>43557.980723055553</v>
      </c>
      <c r="H51" t="s">
        <v>1</v>
      </c>
      <c r="I51" t="s">
        <v>96</v>
      </c>
      <c r="J51" t="s">
        <v>189</v>
      </c>
      <c r="K51" t="s">
        <v>190</v>
      </c>
      <c r="L51" t="s">
        <v>147</v>
      </c>
      <c r="M51" t="s">
        <v>148</v>
      </c>
    </row>
    <row r="52" spans="1:13" x14ac:dyDescent="0.25">
      <c r="A52" s="15">
        <v>51</v>
      </c>
      <c r="B52" s="15">
        <v>74614</v>
      </c>
      <c r="C52" t="s">
        <v>580</v>
      </c>
      <c r="D52" t="s">
        <v>585</v>
      </c>
      <c r="E52" s="1" t="s">
        <v>586</v>
      </c>
      <c r="F52" s="1">
        <v>43555</v>
      </c>
      <c r="G52" s="32">
        <v>43555.870688819443</v>
      </c>
      <c r="H52" t="s">
        <v>54</v>
      </c>
      <c r="I52" t="s">
        <v>55</v>
      </c>
      <c r="J52" s="12" t="s">
        <v>256</v>
      </c>
      <c r="L52" s="12" t="s">
        <v>256</v>
      </c>
    </row>
    <row r="53" spans="1:13" x14ac:dyDescent="0.25">
      <c r="A53" s="15">
        <v>52</v>
      </c>
      <c r="B53" s="15">
        <v>74716</v>
      </c>
      <c r="C53" t="s">
        <v>587</v>
      </c>
      <c r="D53" t="s">
        <v>588</v>
      </c>
      <c r="E53" t="s">
        <v>589</v>
      </c>
      <c r="F53" s="1">
        <v>43555</v>
      </c>
      <c r="G53" s="32">
        <v>43555.845568194447</v>
      </c>
      <c r="H53" t="s">
        <v>483</v>
      </c>
      <c r="I53" t="s">
        <v>190</v>
      </c>
      <c r="J53" s="12" t="s">
        <v>256</v>
      </c>
      <c r="L53" s="12" t="s">
        <v>256</v>
      </c>
    </row>
    <row r="54" spans="1:13" x14ac:dyDescent="0.25">
      <c r="A54">
        <v>53</v>
      </c>
      <c r="B54">
        <v>74717</v>
      </c>
      <c r="C54" t="s">
        <v>587</v>
      </c>
      <c r="D54" t="s">
        <v>590</v>
      </c>
      <c r="E54" t="s">
        <v>591</v>
      </c>
      <c r="F54" s="1">
        <v>43555</v>
      </c>
      <c r="G54" s="32">
        <v>43555.843210277781</v>
      </c>
      <c r="H54" t="s">
        <v>438</v>
      </c>
      <c r="I54" t="s">
        <v>439</v>
      </c>
      <c r="J54" t="s">
        <v>280</v>
      </c>
      <c r="K54" t="s">
        <v>352</v>
      </c>
      <c r="L54" t="s">
        <v>270</v>
      </c>
      <c r="M54" t="s">
        <v>48</v>
      </c>
    </row>
    <row r="55" spans="1:13" x14ac:dyDescent="0.25">
      <c r="A55">
        <v>54</v>
      </c>
      <c r="B55">
        <v>74718</v>
      </c>
      <c r="C55" t="s">
        <v>587</v>
      </c>
      <c r="D55" t="s">
        <v>592</v>
      </c>
      <c r="E55" s="1" t="s">
        <v>593</v>
      </c>
      <c r="F55" s="1">
        <v>43555</v>
      </c>
      <c r="G55" s="32">
        <v>43555.841175567133</v>
      </c>
      <c r="H55" t="s">
        <v>82</v>
      </c>
      <c r="I55" t="s">
        <v>83</v>
      </c>
      <c r="J55" t="s">
        <v>438</v>
      </c>
      <c r="K55" t="s">
        <v>439</v>
      </c>
      <c r="L55" t="s">
        <v>270</v>
      </c>
      <c r="M55" t="s">
        <v>48</v>
      </c>
    </row>
    <row r="56" spans="1:13" x14ac:dyDescent="0.25">
      <c r="A56" s="33">
        <v>55</v>
      </c>
      <c r="B56" s="33">
        <v>74719</v>
      </c>
      <c r="C56" t="s">
        <v>587</v>
      </c>
      <c r="D56" t="s">
        <v>594</v>
      </c>
      <c r="E56" t="s">
        <v>595</v>
      </c>
      <c r="F56" s="1">
        <v>43555</v>
      </c>
      <c r="G56" s="32">
        <v>43555.851100659725</v>
      </c>
      <c r="H56" t="s">
        <v>82</v>
      </c>
      <c r="I56" t="s">
        <v>83</v>
      </c>
      <c r="J56" t="s">
        <v>456</v>
      </c>
      <c r="K56" t="s">
        <v>596</v>
      </c>
      <c r="L56" s="12" t="s">
        <v>256</v>
      </c>
    </row>
    <row r="57" spans="1:13" x14ac:dyDescent="0.25">
      <c r="A57">
        <v>56</v>
      </c>
      <c r="B57">
        <v>74813</v>
      </c>
      <c r="C57" t="s">
        <v>458</v>
      </c>
      <c r="D57" t="s">
        <v>465</v>
      </c>
      <c r="E57" t="s">
        <v>464</v>
      </c>
      <c r="F57" s="1">
        <v>43555</v>
      </c>
      <c r="G57" s="32">
        <v>43556.951765543985</v>
      </c>
      <c r="H57" t="s">
        <v>150</v>
      </c>
      <c r="I57" t="s">
        <v>151</v>
      </c>
      <c r="J57" t="s">
        <v>23</v>
      </c>
      <c r="K57" t="s">
        <v>26</v>
      </c>
      <c r="L57" t="s">
        <v>468</v>
      </c>
      <c r="M57" t="s">
        <v>469</v>
      </c>
    </row>
    <row r="58" spans="1:13" x14ac:dyDescent="0.25">
      <c r="A58">
        <v>57</v>
      </c>
      <c r="B58" s="33">
        <v>74814</v>
      </c>
      <c r="C58" t="s">
        <v>458</v>
      </c>
      <c r="D58" t="s">
        <v>600</v>
      </c>
      <c r="E58" t="s">
        <v>601</v>
      </c>
      <c r="F58" s="1">
        <v>43555</v>
      </c>
      <c r="G58" s="32">
        <v>43558.989875358799</v>
      </c>
      <c r="H58" t="s">
        <v>125</v>
      </c>
      <c r="I58" t="s">
        <v>96</v>
      </c>
      <c r="J58" s="12" t="s">
        <v>256</v>
      </c>
      <c r="L58" t="s">
        <v>147</v>
      </c>
      <c r="M58" t="s">
        <v>148</v>
      </c>
    </row>
    <row r="59" spans="1:13" x14ac:dyDescent="0.25">
      <c r="A59" t="s">
        <v>597</v>
      </c>
      <c r="E59" s="1"/>
      <c r="F59" s="1"/>
    </row>
    <row r="60" spans="1:13" x14ac:dyDescent="0.25">
      <c r="A60">
        <v>4</v>
      </c>
      <c r="B60">
        <v>74018</v>
      </c>
      <c r="C60" t="s">
        <v>470</v>
      </c>
      <c r="D60" t="s">
        <v>476</v>
      </c>
      <c r="E60" s="1" t="s">
        <v>477</v>
      </c>
      <c r="F60" s="1">
        <v>43555</v>
      </c>
      <c r="G60" s="32">
        <v>43558.662085775461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topLeftCell="A28" zoomScaleNormal="100" workbookViewId="0">
      <selection activeCell="P57" sqref="P57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35" t="s">
        <v>99</v>
      </c>
      <c r="C1" s="35"/>
      <c r="D1" s="35"/>
      <c r="E1" s="36" t="s">
        <v>166</v>
      </c>
      <c r="F1" s="36"/>
      <c r="G1" s="6"/>
      <c r="H1" s="6"/>
      <c r="I1" s="36" t="s">
        <v>167</v>
      </c>
      <c r="J1" s="36"/>
      <c r="K1" t="s">
        <v>180</v>
      </c>
      <c r="L1" t="s">
        <v>103</v>
      </c>
      <c r="M1" t="s">
        <v>103</v>
      </c>
      <c r="N1" t="s">
        <v>182</v>
      </c>
      <c r="O1" t="s">
        <v>182</v>
      </c>
    </row>
    <row r="2" spans="1:17" x14ac:dyDescent="0.25">
      <c r="B2" s="15">
        <v>74000</v>
      </c>
      <c r="C2" t="s">
        <v>30</v>
      </c>
      <c r="D2" t="s">
        <v>229</v>
      </c>
      <c r="E2" s="15">
        <v>74000</v>
      </c>
      <c r="F2" s="12" t="s">
        <v>256</v>
      </c>
      <c r="H2" s="15">
        <v>74000</v>
      </c>
      <c r="I2" s="12" t="s">
        <v>256</v>
      </c>
      <c r="K2">
        <v>1</v>
      </c>
      <c r="N2">
        <v>1</v>
      </c>
      <c r="O2">
        <v>1</v>
      </c>
      <c r="P2">
        <f t="shared" ref="P2:P26" si="0">SUM(L2:O2)</f>
        <v>2</v>
      </c>
      <c r="Q2">
        <f>+N2+O2</f>
        <v>2</v>
      </c>
    </row>
    <row r="3" spans="1:17" x14ac:dyDescent="0.25">
      <c r="B3" s="15">
        <v>74016</v>
      </c>
      <c r="C3" t="s">
        <v>38</v>
      </c>
      <c r="D3" t="s">
        <v>39</v>
      </c>
      <c r="E3" s="15">
        <v>74016</v>
      </c>
      <c r="F3" s="12" t="s">
        <v>256</v>
      </c>
      <c r="H3" s="15">
        <v>74016</v>
      </c>
      <c r="I3" s="12" t="s">
        <v>256</v>
      </c>
      <c r="K3">
        <v>1</v>
      </c>
      <c r="N3">
        <v>1</v>
      </c>
      <c r="O3">
        <v>1</v>
      </c>
      <c r="P3">
        <f t="shared" si="0"/>
        <v>2</v>
      </c>
      <c r="Q3">
        <f t="shared" ref="Q3:Q61" si="1">+N3+O3</f>
        <v>2</v>
      </c>
    </row>
    <row r="4" spans="1:17" x14ac:dyDescent="0.25">
      <c r="B4" s="15">
        <v>74017</v>
      </c>
      <c r="C4" t="s">
        <v>3</v>
      </c>
      <c r="D4" t="s">
        <v>4</v>
      </c>
      <c r="E4" s="15">
        <v>74017</v>
      </c>
      <c r="F4" s="12" t="s">
        <v>256</v>
      </c>
      <c r="H4" s="15">
        <v>74017</v>
      </c>
      <c r="I4" s="12" t="s">
        <v>256</v>
      </c>
      <c r="K4">
        <v>1</v>
      </c>
      <c r="N4">
        <v>1</v>
      </c>
      <c r="O4">
        <v>1</v>
      </c>
      <c r="P4">
        <f t="shared" si="0"/>
        <v>2</v>
      </c>
      <c r="Q4">
        <f t="shared" si="1"/>
        <v>2</v>
      </c>
    </row>
    <row r="5" spans="1:17" x14ac:dyDescent="0.25">
      <c r="B5" s="15">
        <v>74087</v>
      </c>
      <c r="C5" t="s">
        <v>38</v>
      </c>
      <c r="D5" t="s">
        <v>310</v>
      </c>
      <c r="E5" s="15">
        <v>74087</v>
      </c>
      <c r="F5" s="12" t="s">
        <v>256</v>
      </c>
      <c r="H5" s="15">
        <v>74087</v>
      </c>
      <c r="I5" s="12" t="s">
        <v>256</v>
      </c>
      <c r="K5">
        <v>1</v>
      </c>
      <c r="N5">
        <v>1</v>
      </c>
      <c r="O5">
        <v>1</v>
      </c>
      <c r="P5">
        <f t="shared" si="0"/>
        <v>2</v>
      </c>
      <c r="Q5">
        <f t="shared" si="1"/>
        <v>2</v>
      </c>
    </row>
    <row r="6" spans="1:17" x14ac:dyDescent="0.25">
      <c r="B6">
        <v>74088</v>
      </c>
      <c r="C6" t="s">
        <v>438</v>
      </c>
      <c r="D6" t="s">
        <v>439</v>
      </c>
      <c r="E6">
        <v>74088</v>
      </c>
      <c r="F6" t="s">
        <v>483</v>
      </c>
      <c r="G6" t="s">
        <v>222</v>
      </c>
      <c r="H6">
        <v>74088</v>
      </c>
      <c r="I6" t="s">
        <v>270</v>
      </c>
      <c r="J6" t="s">
        <v>48</v>
      </c>
      <c r="K6">
        <v>1</v>
      </c>
      <c r="L6">
        <v>1</v>
      </c>
      <c r="M6">
        <v>1</v>
      </c>
      <c r="P6">
        <f t="shared" si="0"/>
        <v>2</v>
      </c>
      <c r="Q6">
        <f t="shared" si="1"/>
        <v>0</v>
      </c>
    </row>
    <row r="7" spans="1:17" x14ac:dyDescent="0.25">
      <c r="B7" s="15">
        <v>74089</v>
      </c>
      <c r="C7" t="s">
        <v>38</v>
      </c>
      <c r="D7" t="s">
        <v>310</v>
      </c>
      <c r="E7" s="15">
        <v>74089</v>
      </c>
      <c r="F7" s="12" t="s">
        <v>256</v>
      </c>
      <c r="H7" s="15">
        <v>74089</v>
      </c>
      <c r="I7" s="12" t="s">
        <v>256</v>
      </c>
      <c r="K7">
        <v>1</v>
      </c>
      <c r="N7">
        <v>1</v>
      </c>
      <c r="O7">
        <v>1</v>
      </c>
      <c r="P7">
        <f t="shared" si="0"/>
        <v>2</v>
      </c>
      <c r="Q7">
        <f t="shared" si="1"/>
        <v>2</v>
      </c>
    </row>
    <row r="8" spans="1:17" x14ac:dyDescent="0.25">
      <c r="B8" s="33">
        <v>74090</v>
      </c>
      <c r="C8" t="s">
        <v>207</v>
      </c>
      <c r="D8" t="s">
        <v>208</v>
      </c>
      <c r="E8" s="33">
        <v>74090</v>
      </c>
      <c r="F8" t="s">
        <v>44</v>
      </c>
      <c r="G8" t="s">
        <v>393</v>
      </c>
      <c r="H8" s="33">
        <v>74090</v>
      </c>
      <c r="I8" s="12" t="s">
        <v>256</v>
      </c>
      <c r="K8">
        <v>1</v>
      </c>
      <c r="L8">
        <v>1</v>
      </c>
      <c r="O8">
        <v>1</v>
      </c>
      <c r="P8">
        <f t="shared" si="0"/>
        <v>2</v>
      </c>
      <c r="Q8">
        <f t="shared" si="1"/>
        <v>1</v>
      </c>
    </row>
    <row r="9" spans="1:17" x14ac:dyDescent="0.25">
      <c r="B9" s="33">
        <v>74091</v>
      </c>
      <c r="C9" t="s">
        <v>125</v>
      </c>
      <c r="D9" t="s">
        <v>316</v>
      </c>
      <c r="E9" s="33">
        <v>74091</v>
      </c>
      <c r="F9" t="s">
        <v>38</v>
      </c>
      <c r="G9" t="s">
        <v>310</v>
      </c>
      <c r="H9" s="33">
        <v>74091</v>
      </c>
      <c r="I9" s="12" t="s">
        <v>256</v>
      </c>
      <c r="K9">
        <v>1</v>
      </c>
      <c r="L9">
        <v>1</v>
      </c>
      <c r="O9">
        <v>1</v>
      </c>
      <c r="P9">
        <f t="shared" si="0"/>
        <v>2</v>
      </c>
      <c r="Q9">
        <f t="shared" si="1"/>
        <v>1</v>
      </c>
    </row>
    <row r="10" spans="1:17" x14ac:dyDescent="0.25">
      <c r="B10" s="15">
        <v>74092</v>
      </c>
      <c r="C10" t="s">
        <v>483</v>
      </c>
      <c r="D10" t="s">
        <v>190</v>
      </c>
      <c r="E10" s="15">
        <v>74092</v>
      </c>
      <c r="F10" s="12" t="s">
        <v>256</v>
      </c>
      <c r="H10" s="15">
        <v>74092</v>
      </c>
      <c r="I10" s="12" t="s">
        <v>256</v>
      </c>
      <c r="K10">
        <v>1</v>
      </c>
      <c r="N10">
        <v>1</v>
      </c>
      <c r="O10">
        <v>1</v>
      </c>
      <c r="P10">
        <f t="shared" si="0"/>
        <v>2</v>
      </c>
      <c r="Q10">
        <f t="shared" si="1"/>
        <v>2</v>
      </c>
    </row>
    <row r="11" spans="1:17" x14ac:dyDescent="0.25">
      <c r="B11" s="15">
        <v>74093</v>
      </c>
      <c r="C11" t="s">
        <v>375</v>
      </c>
      <c r="D11" t="s">
        <v>376</v>
      </c>
      <c r="E11" s="15">
        <v>74093</v>
      </c>
      <c r="F11" s="12" t="s">
        <v>256</v>
      </c>
      <c r="H11" s="15">
        <v>74093</v>
      </c>
      <c r="I11" s="12" t="s">
        <v>256</v>
      </c>
      <c r="K11">
        <v>1</v>
      </c>
      <c r="N11">
        <v>1</v>
      </c>
      <c r="O11">
        <v>1</v>
      </c>
      <c r="P11">
        <f t="shared" si="0"/>
        <v>2</v>
      </c>
      <c r="Q11">
        <f t="shared" si="1"/>
        <v>2</v>
      </c>
    </row>
    <row r="12" spans="1:17" x14ac:dyDescent="0.25">
      <c r="A12" t="s">
        <v>599</v>
      </c>
      <c r="B12" s="15">
        <v>74094</v>
      </c>
      <c r="C12" t="s">
        <v>125</v>
      </c>
      <c r="D12" t="s">
        <v>96</v>
      </c>
      <c r="E12" s="15">
        <v>74094</v>
      </c>
      <c r="F12" s="12" t="s">
        <v>256</v>
      </c>
      <c r="H12" s="15">
        <v>74094</v>
      </c>
      <c r="I12" s="12" t="s">
        <v>256</v>
      </c>
      <c r="K12">
        <v>1</v>
      </c>
      <c r="N12">
        <v>1</v>
      </c>
      <c r="O12">
        <v>1</v>
      </c>
      <c r="P12">
        <f t="shared" si="0"/>
        <v>2</v>
      </c>
      <c r="Q12">
        <f t="shared" si="1"/>
        <v>2</v>
      </c>
    </row>
    <row r="13" spans="1:17" x14ac:dyDescent="0.25">
      <c r="B13" s="15">
        <v>74095</v>
      </c>
      <c r="C13" t="s">
        <v>249</v>
      </c>
      <c r="D13" t="s">
        <v>96</v>
      </c>
      <c r="E13" s="15">
        <v>74095</v>
      </c>
      <c r="F13" s="12" t="s">
        <v>256</v>
      </c>
      <c r="H13" s="15">
        <v>74095</v>
      </c>
      <c r="I13" s="12" t="s">
        <v>256</v>
      </c>
      <c r="K13">
        <v>1</v>
      </c>
      <c r="N13">
        <v>1</v>
      </c>
      <c r="O13">
        <v>1</v>
      </c>
      <c r="P13">
        <f t="shared" si="0"/>
        <v>2</v>
      </c>
      <c r="Q13">
        <f t="shared" si="1"/>
        <v>2</v>
      </c>
    </row>
    <row r="14" spans="1:17" x14ac:dyDescent="0.25">
      <c r="B14" s="33">
        <v>74248</v>
      </c>
      <c r="C14" t="s">
        <v>249</v>
      </c>
      <c r="D14" t="s">
        <v>96</v>
      </c>
      <c r="E14" s="33">
        <v>74248</v>
      </c>
      <c r="F14" t="s">
        <v>44</v>
      </c>
      <c r="G14" t="s">
        <v>393</v>
      </c>
      <c r="H14" s="33">
        <v>74248</v>
      </c>
      <c r="I14" s="12" t="s">
        <v>256</v>
      </c>
      <c r="K14">
        <v>1</v>
      </c>
      <c r="L14">
        <v>1</v>
      </c>
      <c r="O14">
        <v>1</v>
      </c>
      <c r="P14">
        <f t="shared" si="0"/>
        <v>2</v>
      </c>
      <c r="Q14">
        <f t="shared" si="1"/>
        <v>1</v>
      </c>
    </row>
    <row r="15" spans="1:17" x14ac:dyDescent="0.25">
      <c r="B15" s="15">
        <v>74249</v>
      </c>
      <c r="C15" t="s">
        <v>71</v>
      </c>
      <c r="D15" t="s">
        <v>135</v>
      </c>
      <c r="E15" s="15">
        <v>74249</v>
      </c>
      <c r="F15" s="12" t="s">
        <v>256</v>
      </c>
      <c r="H15" s="15">
        <v>74249</v>
      </c>
      <c r="I15" s="12" t="s">
        <v>256</v>
      </c>
      <c r="K15">
        <v>1</v>
      </c>
      <c r="N15">
        <v>1</v>
      </c>
      <c r="O15">
        <v>1</v>
      </c>
      <c r="P15">
        <f t="shared" si="0"/>
        <v>2</v>
      </c>
      <c r="Q15">
        <f t="shared" si="1"/>
        <v>2</v>
      </c>
    </row>
    <row r="16" spans="1:17" x14ac:dyDescent="0.25">
      <c r="B16" s="33">
        <v>74250</v>
      </c>
      <c r="C16" t="s">
        <v>24</v>
      </c>
      <c r="D16" t="s">
        <v>304</v>
      </c>
      <c r="E16" s="33">
        <v>74250</v>
      </c>
      <c r="F16" t="s">
        <v>505</v>
      </c>
      <c r="G16" t="s">
        <v>506</v>
      </c>
      <c r="H16" s="33">
        <v>74250</v>
      </c>
      <c r="I16" s="12" t="s">
        <v>256</v>
      </c>
      <c r="K16">
        <v>1</v>
      </c>
      <c r="L16">
        <v>1</v>
      </c>
      <c r="O16">
        <v>1</v>
      </c>
      <c r="P16">
        <f t="shared" si="0"/>
        <v>2</v>
      </c>
      <c r="Q16">
        <f t="shared" si="1"/>
        <v>1</v>
      </c>
    </row>
    <row r="17" spans="1:17" x14ac:dyDescent="0.25">
      <c r="B17">
        <v>74251</v>
      </c>
      <c r="C17" t="s">
        <v>433</v>
      </c>
      <c r="D17" t="s">
        <v>434</v>
      </c>
      <c r="E17">
        <v>74251</v>
      </c>
      <c r="F17" t="s">
        <v>440</v>
      </c>
      <c r="G17" t="s">
        <v>441</v>
      </c>
      <c r="H17">
        <v>74251</v>
      </c>
      <c r="I17" t="s">
        <v>483</v>
      </c>
      <c r="J17" t="s">
        <v>222</v>
      </c>
      <c r="K17">
        <v>1</v>
      </c>
      <c r="L17">
        <v>1</v>
      </c>
      <c r="M17">
        <v>1</v>
      </c>
      <c r="P17">
        <f t="shared" si="0"/>
        <v>2</v>
      </c>
      <c r="Q17">
        <f t="shared" si="1"/>
        <v>0</v>
      </c>
    </row>
    <row r="18" spans="1:17" x14ac:dyDescent="0.25">
      <c r="B18">
        <v>74252</v>
      </c>
      <c r="C18" t="s">
        <v>249</v>
      </c>
      <c r="D18" t="s">
        <v>96</v>
      </c>
      <c r="E18">
        <v>74252</v>
      </c>
      <c r="F18" t="s">
        <v>24</v>
      </c>
      <c r="G18" t="s">
        <v>304</v>
      </c>
      <c r="H18">
        <v>74252</v>
      </c>
      <c r="I18" t="s">
        <v>505</v>
      </c>
      <c r="J18" t="s">
        <v>506</v>
      </c>
      <c r="K18">
        <v>1</v>
      </c>
      <c r="L18">
        <v>1</v>
      </c>
      <c r="M18">
        <v>1</v>
      </c>
      <c r="P18">
        <f t="shared" si="0"/>
        <v>2</v>
      </c>
      <c r="Q18">
        <f t="shared" si="1"/>
        <v>0</v>
      </c>
    </row>
    <row r="19" spans="1:17" x14ac:dyDescent="0.25">
      <c r="B19" s="15">
        <v>74253</v>
      </c>
      <c r="C19" t="s">
        <v>26</v>
      </c>
      <c r="D19" t="s">
        <v>76</v>
      </c>
      <c r="E19" s="15">
        <v>74253</v>
      </c>
      <c r="F19" s="12" t="s">
        <v>256</v>
      </c>
      <c r="H19" s="15">
        <v>74253</v>
      </c>
      <c r="I19" s="12" t="s">
        <v>256</v>
      </c>
      <c r="K19">
        <v>1</v>
      </c>
      <c r="N19">
        <v>1</v>
      </c>
      <c r="O19">
        <v>1</v>
      </c>
      <c r="P19">
        <f t="shared" si="0"/>
        <v>2</v>
      </c>
      <c r="Q19">
        <f t="shared" si="1"/>
        <v>2</v>
      </c>
    </row>
    <row r="20" spans="1:17" x14ac:dyDescent="0.25">
      <c r="A20" t="s">
        <v>599</v>
      </c>
      <c r="B20">
        <v>74254</v>
      </c>
      <c r="C20" t="s">
        <v>125</v>
      </c>
      <c r="D20" t="s">
        <v>96</v>
      </c>
      <c r="E20">
        <v>74254</v>
      </c>
      <c r="F20" t="s">
        <v>483</v>
      </c>
      <c r="G20" t="s">
        <v>190</v>
      </c>
      <c r="H20">
        <v>74254</v>
      </c>
      <c r="I20" t="s">
        <v>375</v>
      </c>
      <c r="J20" t="s">
        <v>376</v>
      </c>
      <c r="K20">
        <v>1</v>
      </c>
      <c r="L20">
        <v>1</v>
      </c>
      <c r="M20">
        <v>1</v>
      </c>
      <c r="P20">
        <f t="shared" si="0"/>
        <v>2</v>
      </c>
      <c r="Q20">
        <f t="shared" si="1"/>
        <v>0</v>
      </c>
    </row>
    <row r="21" spans="1:17" x14ac:dyDescent="0.25">
      <c r="B21">
        <v>74255</v>
      </c>
      <c r="C21" t="s">
        <v>249</v>
      </c>
      <c r="D21" t="s">
        <v>96</v>
      </c>
      <c r="E21">
        <v>74255</v>
      </c>
      <c r="F21" t="s">
        <v>505</v>
      </c>
      <c r="G21" t="s">
        <v>506</v>
      </c>
      <c r="H21">
        <v>74255</v>
      </c>
      <c r="I21" t="s">
        <v>38</v>
      </c>
      <c r="J21" t="s">
        <v>39</v>
      </c>
      <c r="K21">
        <v>1</v>
      </c>
      <c r="L21">
        <v>1</v>
      </c>
      <c r="M21">
        <v>1</v>
      </c>
      <c r="P21">
        <f t="shared" si="0"/>
        <v>2</v>
      </c>
      <c r="Q21">
        <f t="shared" si="1"/>
        <v>0</v>
      </c>
    </row>
    <row r="22" spans="1:17" x14ac:dyDescent="0.25">
      <c r="B22" s="33">
        <v>74256</v>
      </c>
      <c r="C22" t="s">
        <v>446</v>
      </c>
      <c r="D22" t="s">
        <v>447</v>
      </c>
      <c r="E22" s="33">
        <v>74256</v>
      </c>
      <c r="F22" t="s">
        <v>410</v>
      </c>
      <c r="G22" t="s">
        <v>519</v>
      </c>
      <c r="H22" s="33">
        <v>74256</v>
      </c>
      <c r="I22" s="12" t="s">
        <v>256</v>
      </c>
      <c r="K22">
        <v>1</v>
      </c>
      <c r="L22">
        <v>1</v>
      </c>
      <c r="O22">
        <v>1</v>
      </c>
      <c r="P22">
        <f t="shared" si="0"/>
        <v>2</v>
      </c>
      <c r="Q22">
        <f t="shared" si="1"/>
        <v>1</v>
      </c>
    </row>
    <row r="23" spans="1:17" x14ac:dyDescent="0.25">
      <c r="B23" s="33">
        <v>74257</v>
      </c>
      <c r="C23" t="s">
        <v>58</v>
      </c>
      <c r="D23" t="s">
        <v>59</v>
      </c>
      <c r="E23" s="33">
        <v>74257</v>
      </c>
      <c r="F23" t="s">
        <v>391</v>
      </c>
      <c r="G23" t="s">
        <v>444</v>
      </c>
      <c r="H23" s="33">
        <v>74257</v>
      </c>
      <c r="I23" s="12" t="s">
        <v>256</v>
      </c>
      <c r="K23">
        <v>1</v>
      </c>
      <c r="L23">
        <v>1</v>
      </c>
      <c r="O23">
        <v>1</v>
      </c>
      <c r="P23">
        <f t="shared" si="0"/>
        <v>2</v>
      </c>
      <c r="Q23">
        <f t="shared" si="1"/>
        <v>1</v>
      </c>
    </row>
    <row r="24" spans="1:17" x14ac:dyDescent="0.25">
      <c r="B24" s="33">
        <v>74258</v>
      </c>
      <c r="C24" t="s">
        <v>1</v>
      </c>
      <c r="D24" t="s">
        <v>96</v>
      </c>
      <c r="E24" s="33">
        <v>74258</v>
      </c>
      <c r="F24" t="s">
        <v>505</v>
      </c>
      <c r="G24" t="s">
        <v>506</v>
      </c>
      <c r="H24" s="33">
        <v>74258</v>
      </c>
      <c r="I24" s="12" t="s">
        <v>256</v>
      </c>
      <c r="K24">
        <v>1</v>
      </c>
      <c r="L24">
        <v>1</v>
      </c>
      <c r="O24">
        <v>1</v>
      </c>
      <c r="P24">
        <f t="shared" si="0"/>
        <v>2</v>
      </c>
      <c r="Q24">
        <f t="shared" si="1"/>
        <v>1</v>
      </c>
    </row>
    <row r="25" spans="1:17" x14ac:dyDescent="0.25">
      <c r="B25" s="15">
        <v>74259</v>
      </c>
      <c r="C25" t="s">
        <v>74</v>
      </c>
      <c r="D25" t="s">
        <v>75</v>
      </c>
      <c r="E25" s="15">
        <v>74259</v>
      </c>
      <c r="F25" s="12" t="s">
        <v>256</v>
      </c>
      <c r="H25" s="15">
        <v>74259</v>
      </c>
      <c r="I25" s="12" t="s">
        <v>256</v>
      </c>
      <c r="K25">
        <v>1</v>
      </c>
      <c r="N25">
        <v>1</v>
      </c>
      <c r="O25">
        <v>1</v>
      </c>
      <c r="P25">
        <f t="shared" si="0"/>
        <v>2</v>
      </c>
      <c r="Q25">
        <f t="shared" si="1"/>
        <v>2</v>
      </c>
    </row>
    <row r="26" spans="1:17" x14ac:dyDescent="0.25">
      <c r="B26">
        <v>74316</v>
      </c>
      <c r="C26" t="s">
        <v>529</v>
      </c>
      <c r="D26" t="s">
        <v>437</v>
      </c>
      <c r="E26">
        <v>74316</v>
      </c>
      <c r="F26" t="s">
        <v>23</v>
      </c>
      <c r="G26" t="s">
        <v>26</v>
      </c>
      <c r="H26">
        <v>74316</v>
      </c>
      <c r="I26" t="s">
        <v>468</v>
      </c>
      <c r="J26" t="s">
        <v>469</v>
      </c>
      <c r="K26">
        <v>1</v>
      </c>
      <c r="L26">
        <v>1</v>
      </c>
      <c r="M26">
        <v>1</v>
      </c>
      <c r="P26">
        <f t="shared" si="0"/>
        <v>2</v>
      </c>
      <c r="Q26">
        <f t="shared" si="1"/>
        <v>0</v>
      </c>
    </row>
    <row r="27" spans="1:17" x14ac:dyDescent="0.25">
      <c r="B27">
        <v>74317</v>
      </c>
      <c r="C27" t="s">
        <v>529</v>
      </c>
      <c r="D27" t="s">
        <v>437</v>
      </c>
      <c r="E27">
        <v>74317</v>
      </c>
      <c r="F27" t="s">
        <v>30</v>
      </c>
      <c r="G27" t="s">
        <v>229</v>
      </c>
      <c r="H27">
        <v>74317</v>
      </c>
      <c r="I27" t="s">
        <v>349</v>
      </c>
      <c r="J27" t="s">
        <v>230</v>
      </c>
      <c r="K27">
        <v>1</v>
      </c>
      <c r="L27">
        <v>1</v>
      </c>
      <c r="M27">
        <v>1</v>
      </c>
      <c r="P27">
        <f t="shared" ref="P27:P61" si="2">SUM(L27:O27)</f>
        <v>2</v>
      </c>
      <c r="Q27">
        <f t="shared" si="1"/>
        <v>0</v>
      </c>
    </row>
    <row r="28" spans="1:17" x14ac:dyDescent="0.25">
      <c r="B28">
        <v>74318</v>
      </c>
      <c r="C28" t="s">
        <v>16</v>
      </c>
      <c r="D28" t="s">
        <v>17</v>
      </c>
      <c r="E28">
        <v>74318</v>
      </c>
      <c r="F28" t="s">
        <v>468</v>
      </c>
      <c r="G28" t="s">
        <v>469</v>
      </c>
      <c r="H28">
        <v>74318</v>
      </c>
      <c r="I28" t="s">
        <v>150</v>
      </c>
      <c r="J28" t="s">
        <v>151</v>
      </c>
      <c r="K28">
        <v>1</v>
      </c>
      <c r="L28">
        <v>1</v>
      </c>
      <c r="M28">
        <v>1</v>
      </c>
      <c r="P28">
        <f t="shared" si="2"/>
        <v>2</v>
      </c>
      <c r="Q28">
        <f t="shared" si="1"/>
        <v>0</v>
      </c>
    </row>
    <row r="29" spans="1:17" x14ac:dyDescent="0.25">
      <c r="B29">
        <v>74319</v>
      </c>
      <c r="C29" t="s">
        <v>468</v>
      </c>
      <c r="D29" t="s">
        <v>469</v>
      </c>
      <c r="E29">
        <v>74319</v>
      </c>
      <c r="F29" t="s">
        <v>0</v>
      </c>
      <c r="G29" t="s">
        <v>194</v>
      </c>
      <c r="H29">
        <v>74319</v>
      </c>
      <c r="I29" t="s">
        <v>541</v>
      </c>
      <c r="J29" t="s">
        <v>327</v>
      </c>
      <c r="K29">
        <v>1</v>
      </c>
      <c r="L29">
        <v>1</v>
      </c>
      <c r="M29">
        <v>1</v>
      </c>
      <c r="P29">
        <f t="shared" si="2"/>
        <v>2</v>
      </c>
      <c r="Q29">
        <f t="shared" si="1"/>
        <v>0</v>
      </c>
    </row>
    <row r="30" spans="1:17" x14ac:dyDescent="0.25">
      <c r="B30" s="15">
        <v>74444</v>
      </c>
      <c r="C30" t="s">
        <v>3</v>
      </c>
      <c r="D30" t="s">
        <v>4</v>
      </c>
      <c r="E30" s="15">
        <v>74444</v>
      </c>
      <c r="F30" s="12" t="s">
        <v>256</v>
      </c>
      <c r="H30" s="15">
        <v>74444</v>
      </c>
      <c r="I30" s="12" t="s">
        <v>256</v>
      </c>
      <c r="K30">
        <v>1</v>
      </c>
      <c r="N30">
        <v>1</v>
      </c>
      <c r="O30">
        <v>1</v>
      </c>
      <c r="P30">
        <f t="shared" si="2"/>
        <v>2</v>
      </c>
      <c r="Q30">
        <f t="shared" si="1"/>
        <v>2</v>
      </c>
    </row>
    <row r="31" spans="1:17" x14ac:dyDescent="0.25">
      <c r="B31">
        <v>74445</v>
      </c>
      <c r="C31" t="s">
        <v>189</v>
      </c>
      <c r="D31" t="s">
        <v>190</v>
      </c>
      <c r="E31">
        <v>74445</v>
      </c>
      <c r="F31" t="s">
        <v>150</v>
      </c>
      <c r="G31" t="s">
        <v>151</v>
      </c>
      <c r="H31">
        <v>74445</v>
      </c>
      <c r="I31" t="s">
        <v>541</v>
      </c>
      <c r="J31" t="s">
        <v>327</v>
      </c>
      <c r="K31">
        <v>1</v>
      </c>
      <c r="L31">
        <v>1</v>
      </c>
      <c r="M31">
        <v>1</v>
      </c>
      <c r="P31">
        <f t="shared" si="2"/>
        <v>2</v>
      </c>
      <c r="Q31">
        <f t="shared" si="1"/>
        <v>0</v>
      </c>
    </row>
    <row r="32" spans="1:17" x14ac:dyDescent="0.25">
      <c r="B32" s="33">
        <v>74446</v>
      </c>
      <c r="C32" t="s">
        <v>28</v>
      </c>
      <c r="D32" t="s">
        <v>29</v>
      </c>
      <c r="E32" s="33">
        <v>74446</v>
      </c>
      <c r="F32" t="s">
        <v>132</v>
      </c>
      <c r="G32" t="s">
        <v>133</v>
      </c>
      <c r="H32" s="33">
        <v>74446</v>
      </c>
      <c r="I32" s="12" t="s">
        <v>256</v>
      </c>
      <c r="K32">
        <v>1</v>
      </c>
      <c r="L32">
        <v>1</v>
      </c>
      <c r="O32">
        <v>1</v>
      </c>
      <c r="P32">
        <f t="shared" si="2"/>
        <v>2</v>
      </c>
      <c r="Q32">
        <f t="shared" si="1"/>
        <v>1</v>
      </c>
    </row>
    <row r="33" spans="1:17" x14ac:dyDescent="0.25">
      <c r="B33" s="33">
        <v>74447</v>
      </c>
      <c r="C33" t="s">
        <v>38</v>
      </c>
      <c r="D33" t="s">
        <v>39</v>
      </c>
      <c r="E33" s="33">
        <v>74447</v>
      </c>
      <c r="F33" t="s">
        <v>36</v>
      </c>
      <c r="G33" t="s">
        <v>63</v>
      </c>
      <c r="H33" s="33">
        <v>74447</v>
      </c>
      <c r="I33" s="12" t="s">
        <v>256</v>
      </c>
      <c r="K33">
        <v>1</v>
      </c>
      <c r="L33">
        <v>1</v>
      </c>
      <c r="O33">
        <v>1</v>
      </c>
      <c r="P33">
        <f t="shared" si="2"/>
        <v>2</v>
      </c>
      <c r="Q33">
        <f t="shared" si="1"/>
        <v>1</v>
      </c>
    </row>
    <row r="34" spans="1:17" x14ac:dyDescent="0.25">
      <c r="B34" s="33">
        <v>74448</v>
      </c>
      <c r="C34" t="s">
        <v>54</v>
      </c>
      <c r="D34" t="s">
        <v>55</v>
      </c>
      <c r="E34" s="33">
        <v>74448</v>
      </c>
      <c r="F34" t="s">
        <v>541</v>
      </c>
      <c r="G34" t="s">
        <v>327</v>
      </c>
      <c r="H34" s="33">
        <v>74448</v>
      </c>
      <c r="I34" s="12" t="s">
        <v>256</v>
      </c>
      <c r="K34">
        <v>1</v>
      </c>
      <c r="L34">
        <v>1</v>
      </c>
      <c r="O34">
        <v>1</v>
      </c>
      <c r="P34">
        <f t="shared" si="2"/>
        <v>2</v>
      </c>
      <c r="Q34">
        <f t="shared" si="1"/>
        <v>1</v>
      </c>
    </row>
    <row r="35" spans="1:17" x14ac:dyDescent="0.25">
      <c r="B35" s="33">
        <v>74449</v>
      </c>
      <c r="C35" t="s">
        <v>58</v>
      </c>
      <c r="D35" t="s">
        <v>59</v>
      </c>
      <c r="E35" s="33">
        <v>74449</v>
      </c>
      <c r="F35" t="s">
        <v>16</v>
      </c>
      <c r="G35" t="s">
        <v>17</v>
      </c>
      <c r="H35" s="33">
        <v>74449</v>
      </c>
      <c r="I35" s="12" t="s">
        <v>256</v>
      </c>
      <c r="K35">
        <v>1</v>
      </c>
      <c r="L35">
        <v>1</v>
      </c>
      <c r="O35">
        <v>1</v>
      </c>
      <c r="P35">
        <f t="shared" si="2"/>
        <v>2</v>
      </c>
      <c r="Q35">
        <f t="shared" si="1"/>
        <v>1</v>
      </c>
    </row>
    <row r="36" spans="1:17" x14ac:dyDescent="0.25">
      <c r="B36">
        <v>74450</v>
      </c>
      <c r="C36" t="s">
        <v>1</v>
      </c>
      <c r="D36" t="s">
        <v>96</v>
      </c>
      <c r="E36">
        <v>74450</v>
      </c>
      <c r="F36" t="s">
        <v>552</v>
      </c>
      <c r="G36" t="s">
        <v>172</v>
      </c>
      <c r="H36">
        <v>74450</v>
      </c>
      <c r="I36" t="s">
        <v>189</v>
      </c>
      <c r="J36" t="s">
        <v>190</v>
      </c>
      <c r="K36">
        <v>1</v>
      </c>
      <c r="L36">
        <v>1</v>
      </c>
      <c r="M36">
        <v>1</v>
      </c>
      <c r="P36">
        <f t="shared" si="2"/>
        <v>2</v>
      </c>
      <c r="Q36">
        <f t="shared" si="1"/>
        <v>0</v>
      </c>
    </row>
    <row r="37" spans="1:17" x14ac:dyDescent="0.25">
      <c r="B37" s="33">
        <v>74451</v>
      </c>
      <c r="C37" t="s">
        <v>0</v>
      </c>
      <c r="D37" t="s">
        <v>194</v>
      </c>
      <c r="E37" s="33">
        <v>74451</v>
      </c>
      <c r="F37" t="s">
        <v>541</v>
      </c>
      <c r="G37" t="s">
        <v>327</v>
      </c>
      <c r="H37" s="33">
        <v>74451</v>
      </c>
      <c r="I37" s="12" t="s">
        <v>256</v>
      </c>
      <c r="K37">
        <v>1</v>
      </c>
      <c r="L37">
        <v>1</v>
      </c>
      <c r="O37">
        <v>1</v>
      </c>
      <c r="P37">
        <f t="shared" si="2"/>
        <v>2</v>
      </c>
      <c r="Q37">
        <f t="shared" si="1"/>
        <v>1</v>
      </c>
    </row>
    <row r="38" spans="1:17" x14ac:dyDescent="0.25">
      <c r="B38" s="15">
        <v>74452</v>
      </c>
      <c r="C38" t="s">
        <v>207</v>
      </c>
      <c r="D38" t="s">
        <v>208</v>
      </c>
      <c r="E38" s="15">
        <v>74452</v>
      </c>
      <c r="F38" s="12" t="s">
        <v>256</v>
      </c>
      <c r="H38" s="15">
        <v>74452</v>
      </c>
      <c r="I38" s="12" t="s">
        <v>256</v>
      </c>
      <c r="K38">
        <v>1</v>
      </c>
      <c r="N38">
        <v>1</v>
      </c>
      <c r="O38">
        <v>1</v>
      </c>
      <c r="P38">
        <f t="shared" si="2"/>
        <v>2</v>
      </c>
      <c r="Q38">
        <f t="shared" si="1"/>
        <v>2</v>
      </c>
    </row>
    <row r="39" spans="1:17" x14ac:dyDescent="0.25">
      <c r="B39">
        <v>74453</v>
      </c>
      <c r="C39" t="s">
        <v>552</v>
      </c>
      <c r="D39" t="s">
        <v>172</v>
      </c>
      <c r="E39">
        <v>74453</v>
      </c>
      <c r="F39" t="s">
        <v>54</v>
      </c>
      <c r="G39" t="s">
        <v>55</v>
      </c>
      <c r="H39">
        <v>74453</v>
      </c>
      <c r="I39" t="s">
        <v>38</v>
      </c>
      <c r="J39" t="s">
        <v>39</v>
      </c>
      <c r="K39">
        <v>1</v>
      </c>
      <c r="L39">
        <v>1</v>
      </c>
      <c r="M39">
        <v>1</v>
      </c>
      <c r="P39">
        <f t="shared" si="2"/>
        <v>2</v>
      </c>
      <c r="Q39">
        <f t="shared" si="1"/>
        <v>0</v>
      </c>
    </row>
    <row r="40" spans="1:17" x14ac:dyDescent="0.25">
      <c r="B40" s="33">
        <v>74454</v>
      </c>
      <c r="C40" t="s">
        <v>207</v>
      </c>
      <c r="D40" t="s">
        <v>208</v>
      </c>
      <c r="E40" s="33">
        <v>74454</v>
      </c>
      <c r="F40" t="s">
        <v>483</v>
      </c>
      <c r="G40" t="s">
        <v>190</v>
      </c>
      <c r="H40" s="33">
        <v>74454</v>
      </c>
      <c r="I40" s="12" t="s">
        <v>256</v>
      </c>
      <c r="K40">
        <v>1</v>
      </c>
      <c r="L40">
        <v>1</v>
      </c>
      <c r="O40">
        <v>1</v>
      </c>
      <c r="P40">
        <f t="shared" si="2"/>
        <v>2</v>
      </c>
      <c r="Q40">
        <f t="shared" si="1"/>
        <v>1</v>
      </c>
    </row>
    <row r="41" spans="1:17" x14ac:dyDescent="0.25">
      <c r="A41" t="s">
        <v>599</v>
      </c>
      <c r="B41" s="15">
        <v>74532</v>
      </c>
      <c r="C41" t="s">
        <v>125</v>
      </c>
      <c r="D41" t="s">
        <v>96</v>
      </c>
      <c r="E41" s="15">
        <v>74532</v>
      </c>
      <c r="F41" s="12" t="s">
        <v>256</v>
      </c>
      <c r="H41" s="15">
        <v>74532</v>
      </c>
      <c r="I41" s="12" t="s">
        <v>256</v>
      </c>
      <c r="K41">
        <v>1</v>
      </c>
      <c r="N41">
        <v>1</v>
      </c>
      <c r="O41">
        <v>1</v>
      </c>
      <c r="P41">
        <f t="shared" si="2"/>
        <v>2</v>
      </c>
      <c r="Q41">
        <f t="shared" si="1"/>
        <v>2</v>
      </c>
    </row>
    <row r="42" spans="1:17" x14ac:dyDescent="0.25">
      <c r="B42" s="15">
        <v>74533</v>
      </c>
      <c r="C42" t="s">
        <v>566</v>
      </c>
      <c r="D42" t="s">
        <v>567</v>
      </c>
      <c r="E42" s="15">
        <v>74533</v>
      </c>
      <c r="F42" s="12" t="s">
        <v>256</v>
      </c>
      <c r="H42" s="15">
        <v>74533</v>
      </c>
      <c r="I42" s="12" t="s">
        <v>256</v>
      </c>
      <c r="K42">
        <v>1</v>
      </c>
      <c r="N42">
        <v>1</v>
      </c>
      <c r="O42">
        <v>1</v>
      </c>
      <c r="P42">
        <f t="shared" si="2"/>
        <v>2</v>
      </c>
      <c r="Q42">
        <f t="shared" si="1"/>
        <v>2</v>
      </c>
    </row>
    <row r="43" spans="1:17" x14ac:dyDescent="0.25">
      <c r="B43">
        <v>74534</v>
      </c>
      <c r="C43" t="s">
        <v>28</v>
      </c>
      <c r="D43" t="s">
        <v>29</v>
      </c>
      <c r="E43">
        <v>74534</v>
      </c>
      <c r="F43" t="s">
        <v>74</v>
      </c>
      <c r="G43" t="s">
        <v>75</v>
      </c>
      <c r="H43">
        <v>74534</v>
      </c>
      <c r="I43" t="s">
        <v>132</v>
      </c>
      <c r="J43" t="s">
        <v>133</v>
      </c>
      <c r="K43">
        <v>1</v>
      </c>
      <c r="L43">
        <v>1</v>
      </c>
      <c r="M43">
        <v>1</v>
      </c>
      <c r="P43">
        <f t="shared" si="2"/>
        <v>2</v>
      </c>
      <c r="Q43">
        <f t="shared" si="1"/>
        <v>0</v>
      </c>
    </row>
    <row r="44" spans="1:17" x14ac:dyDescent="0.25">
      <c r="B44" s="33">
        <v>74535</v>
      </c>
      <c r="C44" t="s">
        <v>71</v>
      </c>
      <c r="D44" t="s">
        <v>135</v>
      </c>
      <c r="E44" s="33">
        <v>74535</v>
      </c>
      <c r="F44" t="s">
        <v>566</v>
      </c>
      <c r="G44" t="s">
        <v>567</v>
      </c>
      <c r="H44" s="33">
        <v>74535</v>
      </c>
      <c r="I44" s="12" t="s">
        <v>256</v>
      </c>
      <c r="K44">
        <v>1</v>
      </c>
      <c r="L44">
        <v>1</v>
      </c>
      <c r="O44">
        <v>1</v>
      </c>
      <c r="P44">
        <f t="shared" si="2"/>
        <v>2</v>
      </c>
      <c r="Q44">
        <f t="shared" si="1"/>
        <v>1</v>
      </c>
    </row>
    <row r="45" spans="1:17" x14ac:dyDescent="0.25">
      <c r="B45" s="15">
        <v>74536</v>
      </c>
      <c r="C45" t="s">
        <v>78</v>
      </c>
      <c r="D45" t="s">
        <v>79</v>
      </c>
      <c r="E45" s="15">
        <v>74536</v>
      </c>
      <c r="F45" s="12" t="s">
        <v>256</v>
      </c>
      <c r="H45" s="15">
        <v>74536</v>
      </c>
      <c r="I45" s="12" t="s">
        <v>256</v>
      </c>
      <c r="K45">
        <v>1</v>
      </c>
      <c r="N45">
        <v>1</v>
      </c>
      <c r="O45">
        <v>1</v>
      </c>
      <c r="P45">
        <f t="shared" si="2"/>
        <v>2</v>
      </c>
      <c r="Q45">
        <f t="shared" si="1"/>
        <v>2</v>
      </c>
    </row>
    <row r="46" spans="1:17" x14ac:dyDescent="0.25">
      <c r="B46">
        <v>74537</v>
      </c>
      <c r="C46" t="s">
        <v>566</v>
      </c>
      <c r="D46" t="s">
        <v>567</v>
      </c>
      <c r="E46">
        <v>74537</v>
      </c>
      <c r="F46" t="s">
        <v>36</v>
      </c>
      <c r="G46" t="s">
        <v>63</v>
      </c>
      <c r="H46">
        <v>74537</v>
      </c>
      <c r="I46" t="s">
        <v>71</v>
      </c>
      <c r="J46" t="s">
        <v>135</v>
      </c>
      <c r="K46">
        <v>1</v>
      </c>
      <c r="L46">
        <v>1</v>
      </c>
      <c r="M46">
        <v>1</v>
      </c>
      <c r="P46">
        <f t="shared" si="2"/>
        <v>2</v>
      </c>
      <c r="Q46">
        <f t="shared" si="1"/>
        <v>0</v>
      </c>
    </row>
    <row r="47" spans="1:17" x14ac:dyDescent="0.25">
      <c r="B47">
        <v>74538</v>
      </c>
      <c r="C47" t="s">
        <v>446</v>
      </c>
      <c r="D47" t="s">
        <v>447</v>
      </c>
      <c r="E47">
        <v>74538</v>
      </c>
      <c r="F47" t="s">
        <v>566</v>
      </c>
      <c r="G47" t="s">
        <v>567</v>
      </c>
      <c r="H47">
        <v>74538</v>
      </c>
      <c r="I47" t="s">
        <v>36</v>
      </c>
      <c r="J47" t="s">
        <v>63</v>
      </c>
      <c r="K47">
        <v>1</v>
      </c>
      <c r="L47">
        <v>1</v>
      </c>
      <c r="M47">
        <v>1</v>
      </c>
      <c r="P47">
        <f t="shared" si="2"/>
        <v>2</v>
      </c>
      <c r="Q47">
        <f t="shared" si="1"/>
        <v>0</v>
      </c>
    </row>
    <row r="48" spans="1:17" x14ac:dyDescent="0.25">
      <c r="B48" s="15">
        <v>74539</v>
      </c>
      <c r="C48" t="s">
        <v>125</v>
      </c>
      <c r="D48" t="s">
        <v>316</v>
      </c>
      <c r="E48" s="15">
        <v>74539</v>
      </c>
      <c r="F48" s="12" t="s">
        <v>256</v>
      </c>
      <c r="H48" s="15">
        <v>74539</v>
      </c>
      <c r="I48" s="12" t="s">
        <v>256</v>
      </c>
      <c r="K48">
        <v>1</v>
      </c>
      <c r="N48">
        <v>1</v>
      </c>
      <c r="O48">
        <v>1</v>
      </c>
      <c r="P48">
        <f t="shared" si="2"/>
        <v>2</v>
      </c>
      <c r="Q48">
        <f t="shared" si="1"/>
        <v>2</v>
      </c>
    </row>
    <row r="49" spans="2:17" x14ac:dyDescent="0.25">
      <c r="B49" s="15">
        <v>74612</v>
      </c>
      <c r="C49" t="s">
        <v>1</v>
      </c>
      <c r="D49" t="s">
        <v>96</v>
      </c>
      <c r="E49" s="15">
        <v>74612</v>
      </c>
      <c r="F49" s="12" t="s">
        <v>256</v>
      </c>
      <c r="H49" s="15">
        <v>74612</v>
      </c>
      <c r="I49" s="12" t="s">
        <v>256</v>
      </c>
      <c r="K49">
        <v>1</v>
      </c>
      <c r="N49">
        <v>1</v>
      </c>
      <c r="O49">
        <v>1</v>
      </c>
      <c r="P49">
        <f t="shared" si="2"/>
        <v>2</v>
      </c>
      <c r="Q49">
        <f t="shared" si="1"/>
        <v>2</v>
      </c>
    </row>
    <row r="50" spans="2:17" x14ac:dyDescent="0.25">
      <c r="B50">
        <v>74613</v>
      </c>
      <c r="C50" t="s">
        <v>1</v>
      </c>
      <c r="D50" t="s">
        <v>96</v>
      </c>
      <c r="E50">
        <v>74613</v>
      </c>
      <c r="F50" t="s">
        <v>189</v>
      </c>
      <c r="G50" t="s">
        <v>190</v>
      </c>
      <c r="H50">
        <v>74613</v>
      </c>
      <c r="I50" t="s">
        <v>147</v>
      </c>
      <c r="J50" t="s">
        <v>148</v>
      </c>
      <c r="K50">
        <v>1</v>
      </c>
      <c r="L50">
        <v>1</v>
      </c>
      <c r="M50">
        <v>1</v>
      </c>
      <c r="P50">
        <f t="shared" si="2"/>
        <v>2</v>
      </c>
      <c r="Q50">
        <f t="shared" si="1"/>
        <v>0</v>
      </c>
    </row>
    <row r="51" spans="2:17" x14ac:dyDescent="0.25">
      <c r="B51" s="15">
        <v>74614</v>
      </c>
      <c r="C51" t="s">
        <v>54</v>
      </c>
      <c r="D51" t="s">
        <v>55</v>
      </c>
      <c r="E51" s="15">
        <v>74614</v>
      </c>
      <c r="F51" s="12" t="s">
        <v>256</v>
      </c>
      <c r="H51" s="15">
        <v>74614</v>
      </c>
      <c r="I51" s="12" t="s">
        <v>256</v>
      </c>
      <c r="K51">
        <v>1</v>
      </c>
      <c r="N51">
        <v>1</v>
      </c>
      <c r="O51">
        <v>1</v>
      </c>
      <c r="P51">
        <f t="shared" si="2"/>
        <v>2</v>
      </c>
      <c r="Q51">
        <f t="shared" si="1"/>
        <v>2</v>
      </c>
    </row>
    <row r="52" spans="2:17" x14ac:dyDescent="0.25">
      <c r="B52" s="15">
        <v>74716</v>
      </c>
      <c r="C52" t="s">
        <v>483</v>
      </c>
      <c r="D52" t="s">
        <v>190</v>
      </c>
      <c r="E52" s="15">
        <v>74716</v>
      </c>
      <c r="F52" s="12" t="s">
        <v>256</v>
      </c>
      <c r="H52" s="15">
        <v>74716</v>
      </c>
      <c r="I52" s="12" t="s">
        <v>256</v>
      </c>
      <c r="K52">
        <v>1</v>
      </c>
      <c r="N52">
        <v>1</v>
      </c>
      <c r="O52">
        <v>1</v>
      </c>
      <c r="P52">
        <f t="shared" si="2"/>
        <v>2</v>
      </c>
      <c r="Q52">
        <f t="shared" si="1"/>
        <v>2</v>
      </c>
    </row>
    <row r="53" spans="2:17" x14ac:dyDescent="0.25">
      <c r="B53">
        <v>74717</v>
      </c>
      <c r="C53" t="s">
        <v>438</v>
      </c>
      <c r="D53" t="s">
        <v>439</v>
      </c>
      <c r="E53">
        <v>74717</v>
      </c>
      <c r="F53" t="s">
        <v>280</v>
      </c>
      <c r="G53" t="s">
        <v>352</v>
      </c>
      <c r="H53">
        <v>74717</v>
      </c>
      <c r="I53" t="s">
        <v>270</v>
      </c>
      <c r="J53" t="s">
        <v>48</v>
      </c>
      <c r="K53">
        <v>1</v>
      </c>
      <c r="L53">
        <v>1</v>
      </c>
      <c r="M53">
        <v>1</v>
      </c>
      <c r="P53">
        <f t="shared" si="2"/>
        <v>2</v>
      </c>
      <c r="Q53">
        <f t="shared" si="1"/>
        <v>0</v>
      </c>
    </row>
    <row r="54" spans="2:17" x14ac:dyDescent="0.25">
      <c r="B54">
        <v>74718</v>
      </c>
      <c r="C54" t="s">
        <v>82</v>
      </c>
      <c r="D54" t="s">
        <v>83</v>
      </c>
      <c r="E54">
        <v>74718</v>
      </c>
      <c r="F54" t="s">
        <v>438</v>
      </c>
      <c r="G54" t="s">
        <v>439</v>
      </c>
      <c r="H54">
        <v>74718</v>
      </c>
      <c r="I54" t="s">
        <v>270</v>
      </c>
      <c r="J54" t="s">
        <v>48</v>
      </c>
      <c r="K54">
        <v>1</v>
      </c>
      <c r="L54">
        <v>1</v>
      </c>
      <c r="M54">
        <v>1</v>
      </c>
      <c r="P54">
        <f t="shared" si="2"/>
        <v>2</v>
      </c>
      <c r="Q54">
        <f t="shared" si="1"/>
        <v>0</v>
      </c>
    </row>
    <row r="55" spans="2:17" x14ac:dyDescent="0.25">
      <c r="B55" s="33">
        <v>74719</v>
      </c>
      <c r="C55" t="s">
        <v>82</v>
      </c>
      <c r="D55" t="s">
        <v>83</v>
      </c>
      <c r="E55" s="33">
        <v>74719</v>
      </c>
      <c r="F55" t="s">
        <v>456</v>
      </c>
      <c r="G55" t="s">
        <v>596</v>
      </c>
      <c r="H55" s="33">
        <v>74719</v>
      </c>
      <c r="I55" s="12" t="s">
        <v>256</v>
      </c>
      <c r="K55">
        <v>1</v>
      </c>
      <c r="L55">
        <v>1</v>
      </c>
      <c r="O55">
        <v>1</v>
      </c>
      <c r="P55">
        <f t="shared" si="2"/>
        <v>2</v>
      </c>
      <c r="Q55">
        <f t="shared" si="1"/>
        <v>1</v>
      </c>
    </row>
    <row r="56" spans="2:17" x14ac:dyDescent="0.25">
      <c r="B56">
        <v>74813</v>
      </c>
      <c r="C56" t="s">
        <v>150</v>
      </c>
      <c r="D56" t="s">
        <v>151</v>
      </c>
      <c r="E56">
        <v>74813</v>
      </c>
      <c r="F56" t="s">
        <v>23</v>
      </c>
      <c r="G56" t="s">
        <v>26</v>
      </c>
      <c r="H56">
        <v>74813</v>
      </c>
      <c r="I56" t="s">
        <v>468</v>
      </c>
      <c r="J56" t="s">
        <v>469</v>
      </c>
      <c r="K56">
        <v>1</v>
      </c>
      <c r="L56">
        <v>1</v>
      </c>
      <c r="M56">
        <v>1</v>
      </c>
      <c r="P56">
        <f t="shared" si="2"/>
        <v>2</v>
      </c>
      <c r="Q56">
        <f t="shared" si="1"/>
        <v>0</v>
      </c>
    </row>
    <row r="57" spans="2:17" x14ac:dyDescent="0.25">
      <c r="B57" s="33">
        <v>74814</v>
      </c>
      <c r="C57" t="s">
        <v>125</v>
      </c>
      <c r="D57" t="s">
        <v>96</v>
      </c>
      <c r="E57" s="33">
        <v>74814</v>
      </c>
      <c r="F57" t="s">
        <v>147</v>
      </c>
      <c r="G57" t="s">
        <v>148</v>
      </c>
      <c r="H57" s="33">
        <v>74814</v>
      </c>
      <c r="I57" s="12" t="s">
        <v>256</v>
      </c>
      <c r="K57">
        <v>1</v>
      </c>
      <c r="L57">
        <v>1</v>
      </c>
      <c r="O57">
        <v>1</v>
      </c>
      <c r="P57">
        <f t="shared" si="2"/>
        <v>2</v>
      </c>
      <c r="Q57">
        <f t="shared" si="1"/>
        <v>1</v>
      </c>
    </row>
    <row r="58" spans="2:17" x14ac:dyDescent="0.25">
      <c r="P58">
        <f t="shared" si="2"/>
        <v>0</v>
      </c>
      <c r="Q58">
        <f t="shared" si="1"/>
        <v>0</v>
      </c>
    </row>
    <row r="59" spans="2:17" x14ac:dyDescent="0.25">
      <c r="P59">
        <f t="shared" si="2"/>
        <v>0</v>
      </c>
      <c r="Q59">
        <f t="shared" si="1"/>
        <v>0</v>
      </c>
    </row>
    <row r="60" spans="2:17" x14ac:dyDescent="0.25">
      <c r="Q60">
        <f t="shared" si="1"/>
        <v>0</v>
      </c>
    </row>
    <row r="61" spans="2:17" x14ac:dyDescent="0.25">
      <c r="P61">
        <f t="shared" si="2"/>
        <v>0</v>
      </c>
      <c r="Q61">
        <f t="shared" si="1"/>
        <v>0</v>
      </c>
    </row>
    <row r="62" spans="2:17" x14ac:dyDescent="0.25">
      <c r="K62">
        <f>SUM(K2:K61)</f>
        <v>56</v>
      </c>
      <c r="L62">
        <f t="shared" ref="L62:P62" si="3">SUM(L2:L61)</f>
        <v>35</v>
      </c>
      <c r="M62">
        <f t="shared" si="3"/>
        <v>19</v>
      </c>
      <c r="N62">
        <f t="shared" si="3"/>
        <v>21</v>
      </c>
      <c r="O62">
        <f t="shared" si="3"/>
        <v>37</v>
      </c>
      <c r="P62">
        <f t="shared" si="3"/>
        <v>112</v>
      </c>
    </row>
    <row r="64" spans="2:17" x14ac:dyDescent="0.25">
      <c r="L64">
        <f>SUM(L62:M62)</f>
        <v>54</v>
      </c>
      <c r="N64">
        <f>SUM(N62:O62)</f>
        <v>58</v>
      </c>
      <c r="O64">
        <f>SUM(L64:N64)</f>
        <v>112</v>
      </c>
    </row>
    <row r="65" spans="15:15" x14ac:dyDescent="0.25">
      <c r="O65">
        <f>+K62*2</f>
        <v>112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41"/>
  <sheetViews>
    <sheetView workbookViewId="0">
      <selection activeCell="E18" sqref="E18"/>
    </sheetView>
  </sheetViews>
  <sheetFormatPr defaultRowHeight="13.2" x14ac:dyDescent="0.25"/>
  <cols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13.88671875" customWidth="1"/>
  </cols>
  <sheetData>
    <row r="1" spans="2:10" x14ac:dyDescent="0.25">
      <c r="C1" s="35"/>
      <c r="D1" s="35"/>
      <c r="E1" s="2"/>
      <c r="F1" s="2"/>
      <c r="G1" s="2"/>
      <c r="H1" s="2"/>
      <c r="I1" s="2"/>
      <c r="J1" s="2"/>
    </row>
    <row r="2" spans="2:10" x14ac:dyDescent="0.25">
      <c r="B2" t="s">
        <v>157</v>
      </c>
      <c r="C2" s="2" t="s">
        <v>155</v>
      </c>
      <c r="D2" s="2" t="s">
        <v>156</v>
      </c>
      <c r="E2" s="2" t="s">
        <v>158</v>
      </c>
      <c r="F2" s="2"/>
      <c r="G2" s="2"/>
      <c r="H2" s="2"/>
      <c r="I2" s="2"/>
      <c r="J2" s="2"/>
    </row>
    <row r="3" spans="2:10" x14ac:dyDescent="0.25">
      <c r="E3" s="8"/>
      <c r="J3" s="2"/>
    </row>
    <row r="4" spans="2:10" x14ac:dyDescent="0.25">
      <c r="E4" s="8"/>
      <c r="J4" s="2"/>
    </row>
    <row r="5" spans="2:10" x14ac:dyDescent="0.25">
      <c r="E5" s="8"/>
      <c r="J5" s="2"/>
    </row>
    <row r="6" spans="2:10" x14ac:dyDescent="0.25">
      <c r="E6" s="8"/>
      <c r="J6" s="2"/>
    </row>
    <row r="7" spans="2:10" x14ac:dyDescent="0.25">
      <c r="E7" s="8"/>
      <c r="J7" s="2"/>
    </row>
    <row r="8" spans="2:10" x14ac:dyDescent="0.25">
      <c r="E8" s="8"/>
      <c r="J8" s="2"/>
    </row>
    <row r="9" spans="2:10" x14ac:dyDescent="0.25">
      <c r="E9" s="8"/>
      <c r="J9" s="2"/>
    </row>
    <row r="10" spans="2:10" x14ac:dyDescent="0.25">
      <c r="E10" s="8"/>
      <c r="J10" s="2"/>
    </row>
    <row r="11" spans="2:10" x14ac:dyDescent="0.25">
      <c r="E11" s="8"/>
      <c r="J11" s="2"/>
    </row>
    <row r="12" spans="2:10" x14ac:dyDescent="0.25">
      <c r="E12" s="8"/>
      <c r="J12" s="2"/>
    </row>
    <row r="13" spans="2:10" x14ac:dyDescent="0.25">
      <c r="E13" s="8"/>
      <c r="J13" s="2"/>
    </row>
    <row r="14" spans="2:10" x14ac:dyDescent="0.25">
      <c r="E14" s="8"/>
      <c r="J14" s="2"/>
    </row>
    <row r="15" spans="2:10" x14ac:dyDescent="0.25">
      <c r="E15" s="8"/>
      <c r="J15" s="2"/>
    </row>
    <row r="16" spans="2:10" x14ac:dyDescent="0.25">
      <c r="E16" s="8"/>
      <c r="J16" s="2"/>
    </row>
    <row r="17" spans="5:10" x14ac:dyDescent="0.25">
      <c r="E17" s="8"/>
      <c r="J17" s="2"/>
    </row>
    <row r="18" spans="5:10" x14ac:dyDescent="0.25">
      <c r="E18" s="8"/>
      <c r="J18" s="2"/>
    </row>
    <row r="19" spans="5:10" x14ac:dyDescent="0.25">
      <c r="E19" s="8"/>
      <c r="J19" s="2"/>
    </row>
    <row r="20" spans="5:10" x14ac:dyDescent="0.25">
      <c r="E20" s="8"/>
      <c r="J20" s="2"/>
    </row>
    <row r="21" spans="5:10" x14ac:dyDescent="0.25">
      <c r="E21" s="8"/>
      <c r="J21" s="2"/>
    </row>
    <row r="22" spans="5:10" x14ac:dyDescent="0.25">
      <c r="E22" s="8"/>
      <c r="J22" s="2"/>
    </row>
    <row r="23" spans="5:10" x14ac:dyDescent="0.25">
      <c r="E23" s="8"/>
      <c r="J23" s="2"/>
    </row>
    <row r="24" spans="5:10" x14ac:dyDescent="0.25">
      <c r="E24" s="8"/>
      <c r="J24" s="2"/>
    </row>
    <row r="25" spans="5:10" x14ac:dyDescent="0.25">
      <c r="E25" s="8"/>
      <c r="J25" s="2"/>
    </row>
    <row r="26" spans="5:10" x14ac:dyDescent="0.25">
      <c r="E26" s="8"/>
      <c r="J26" s="2"/>
    </row>
    <row r="27" spans="5:10" x14ac:dyDescent="0.25">
      <c r="E27" s="8"/>
      <c r="J27" s="2"/>
    </row>
    <row r="28" spans="5:10" x14ac:dyDescent="0.25">
      <c r="E28" s="8"/>
      <c r="J28" s="2"/>
    </row>
    <row r="29" spans="5:10" x14ac:dyDescent="0.25">
      <c r="E29" s="8"/>
      <c r="J29" s="2"/>
    </row>
    <row r="30" spans="5:10" x14ac:dyDescent="0.25">
      <c r="E30" s="8"/>
      <c r="J30" s="2"/>
    </row>
    <row r="31" spans="5:10" x14ac:dyDescent="0.25">
      <c r="E31" s="8"/>
      <c r="J31" s="2"/>
    </row>
    <row r="32" spans="5:10" x14ac:dyDescent="0.25">
      <c r="E32" s="8"/>
      <c r="J32" s="2"/>
    </row>
    <row r="33" spans="5:10" x14ac:dyDescent="0.25">
      <c r="E33" s="8"/>
      <c r="J33" s="2"/>
    </row>
    <row r="34" spans="5:10" x14ac:dyDescent="0.25">
      <c r="E34" s="8"/>
      <c r="J34" s="2"/>
    </row>
    <row r="35" spans="5:10" x14ac:dyDescent="0.25">
      <c r="E35" s="8"/>
      <c r="J35" s="2"/>
    </row>
    <row r="36" spans="5:10" x14ac:dyDescent="0.25">
      <c r="E36" s="8"/>
      <c r="J36" s="2"/>
    </row>
    <row r="37" spans="5:10" x14ac:dyDescent="0.25">
      <c r="E37" s="8"/>
      <c r="J37" s="2"/>
    </row>
    <row r="38" spans="5:10" x14ac:dyDescent="0.25">
      <c r="E38" s="8"/>
      <c r="J38" s="2"/>
    </row>
    <row r="39" spans="5:10" x14ac:dyDescent="0.25">
      <c r="E39" s="8"/>
      <c r="J39" s="2"/>
    </row>
    <row r="40" spans="5:10" x14ac:dyDescent="0.25">
      <c r="E40" s="8"/>
      <c r="J40" s="2"/>
    </row>
    <row r="41" spans="5:10" x14ac:dyDescent="0.25">
      <c r="E41" s="8"/>
      <c r="J41" s="2"/>
    </row>
    <row r="42" spans="5:10" x14ac:dyDescent="0.25">
      <c r="E42" s="8"/>
      <c r="J42" s="2"/>
    </row>
    <row r="43" spans="5:10" x14ac:dyDescent="0.25">
      <c r="E43" s="8"/>
      <c r="J43" s="2"/>
    </row>
    <row r="44" spans="5:10" x14ac:dyDescent="0.25">
      <c r="E44" s="8"/>
      <c r="J44" s="2"/>
    </row>
    <row r="45" spans="5:10" x14ac:dyDescent="0.25">
      <c r="E45" s="8"/>
      <c r="J45" s="2"/>
    </row>
    <row r="46" spans="5:10" x14ac:dyDescent="0.25">
      <c r="E46" s="8"/>
      <c r="J46" s="2"/>
    </row>
    <row r="47" spans="5:10" x14ac:dyDescent="0.25">
      <c r="E47" s="8"/>
      <c r="J47" s="2"/>
    </row>
    <row r="48" spans="5:10" x14ac:dyDescent="0.25">
      <c r="E48" s="8"/>
      <c r="J48" s="2"/>
    </row>
    <row r="49" spans="5:10" x14ac:dyDescent="0.25">
      <c r="E49" s="8"/>
      <c r="J49" s="2"/>
    </row>
    <row r="50" spans="5:10" x14ac:dyDescent="0.25">
      <c r="E50" s="8"/>
      <c r="J50" s="2"/>
    </row>
    <row r="51" spans="5:10" x14ac:dyDescent="0.25">
      <c r="E51" s="8"/>
      <c r="J51" s="2"/>
    </row>
    <row r="52" spans="5:10" x14ac:dyDescent="0.25">
      <c r="E52" s="8"/>
      <c r="J52" s="2"/>
    </row>
    <row r="53" spans="5:10" x14ac:dyDescent="0.25">
      <c r="E53" s="8"/>
      <c r="J53" s="2"/>
    </row>
    <row r="54" spans="5:10" x14ac:dyDescent="0.25">
      <c r="E54" s="8"/>
      <c r="J54" s="2"/>
    </row>
    <row r="55" spans="5:10" x14ac:dyDescent="0.25">
      <c r="E55" s="8"/>
      <c r="J55" s="2"/>
    </row>
    <row r="56" spans="5:10" x14ac:dyDescent="0.25">
      <c r="E56" s="8"/>
      <c r="J56" s="2"/>
    </row>
    <row r="57" spans="5:10" x14ac:dyDescent="0.25">
      <c r="E57" s="8"/>
      <c r="J57" s="2"/>
    </row>
    <row r="58" spans="5:10" x14ac:dyDescent="0.25">
      <c r="E58" s="8"/>
      <c r="J58" s="2"/>
    </row>
    <row r="59" spans="5:10" x14ac:dyDescent="0.25">
      <c r="E59" s="8"/>
      <c r="J59" s="2"/>
    </row>
    <row r="60" spans="5:10" x14ac:dyDescent="0.25">
      <c r="E60" s="8"/>
      <c r="J60" s="2"/>
    </row>
    <row r="61" spans="5:10" x14ac:dyDescent="0.25">
      <c r="E61" s="8"/>
      <c r="J61" s="2"/>
    </row>
    <row r="62" spans="5:10" x14ac:dyDescent="0.25">
      <c r="E62" s="8"/>
      <c r="J62" s="2"/>
    </row>
    <row r="63" spans="5:10" x14ac:dyDescent="0.25">
      <c r="E63" s="8"/>
      <c r="J63" s="2"/>
    </row>
    <row r="64" spans="5:10" x14ac:dyDescent="0.25">
      <c r="E64" s="8"/>
      <c r="J64" s="2"/>
    </row>
    <row r="65" spans="5:10" x14ac:dyDescent="0.25">
      <c r="E65" s="8"/>
      <c r="J65" s="2"/>
    </row>
    <row r="66" spans="5:10" x14ac:dyDescent="0.25">
      <c r="E66" s="8"/>
      <c r="J66" s="2"/>
    </row>
    <row r="67" spans="5:10" x14ac:dyDescent="0.25">
      <c r="E67" s="8"/>
      <c r="J67" s="2"/>
    </row>
    <row r="68" spans="5:10" x14ac:dyDescent="0.25">
      <c r="E68" s="8"/>
      <c r="J68" s="2"/>
    </row>
    <row r="69" spans="5:10" x14ac:dyDescent="0.25">
      <c r="E69" s="8"/>
      <c r="J69" s="2"/>
    </row>
    <row r="70" spans="5:10" x14ac:dyDescent="0.25">
      <c r="E70" s="8"/>
      <c r="J70" s="2"/>
    </row>
    <row r="71" spans="5:10" x14ac:dyDescent="0.25">
      <c r="E71" s="8"/>
      <c r="J71" s="2"/>
    </row>
    <row r="72" spans="5:10" x14ac:dyDescent="0.25">
      <c r="E72" s="8"/>
      <c r="J72" s="2"/>
    </row>
    <row r="73" spans="5:10" x14ac:dyDescent="0.25">
      <c r="E73" s="8"/>
      <c r="J73" s="2"/>
    </row>
    <row r="74" spans="5:10" x14ac:dyDescent="0.25">
      <c r="E74" s="8"/>
      <c r="J74" s="2"/>
    </row>
    <row r="75" spans="5:10" x14ac:dyDescent="0.25">
      <c r="E75" s="8"/>
      <c r="G75" s="2"/>
      <c r="H75" s="2"/>
      <c r="I75" s="2"/>
      <c r="J75" s="2"/>
    </row>
    <row r="76" spans="5:10" x14ac:dyDescent="0.25">
      <c r="E76" s="8"/>
      <c r="G76" s="2"/>
      <c r="H76" s="2"/>
      <c r="I76" s="2"/>
      <c r="J76" s="2"/>
    </row>
    <row r="77" spans="5:10" x14ac:dyDescent="0.25">
      <c r="E77" s="8"/>
      <c r="G77" s="2"/>
      <c r="H77" s="2"/>
      <c r="I77" s="2"/>
      <c r="J77" s="2"/>
    </row>
    <row r="78" spans="5:10" x14ac:dyDescent="0.25">
      <c r="E78" s="8"/>
      <c r="H78" s="2"/>
      <c r="I78" s="2"/>
      <c r="J78" s="2"/>
    </row>
    <row r="79" spans="5:10" x14ac:dyDescent="0.25">
      <c r="E79" s="8"/>
    </row>
    <row r="80" spans="5:10" x14ac:dyDescent="0.25">
      <c r="E80" s="8"/>
    </row>
    <row r="82" spans="5:7" x14ac:dyDescent="0.25">
      <c r="E82" s="8"/>
    </row>
    <row r="83" spans="5:7" x14ac:dyDescent="0.25">
      <c r="E83">
        <f>SUM(E3:E80)</f>
        <v>0</v>
      </c>
      <c r="F83" s="7"/>
    </row>
    <row r="84" spans="5:7" x14ac:dyDescent="0.25">
      <c r="E84" s="2" t="s">
        <v>158</v>
      </c>
      <c r="G84" s="2"/>
    </row>
    <row r="85" spans="5:7" x14ac:dyDescent="0.25">
      <c r="E85" s="8"/>
      <c r="G85">
        <f>+E85+F85</f>
        <v>0</v>
      </c>
    </row>
    <row r="86" spans="5:7" x14ac:dyDescent="0.25">
      <c r="E86" s="8"/>
      <c r="G86">
        <f t="shared" ref="G86:G149" si="0">+E86+F86</f>
        <v>0</v>
      </c>
    </row>
    <row r="87" spans="5:7" x14ac:dyDescent="0.25">
      <c r="E87" s="8"/>
      <c r="G87">
        <f t="shared" si="0"/>
        <v>0</v>
      </c>
    </row>
    <row r="88" spans="5:7" x14ac:dyDescent="0.25">
      <c r="E88" s="8"/>
      <c r="G88">
        <f t="shared" si="0"/>
        <v>0</v>
      </c>
    </row>
    <row r="89" spans="5:7" x14ac:dyDescent="0.25">
      <c r="E89" s="8"/>
      <c r="G89">
        <f t="shared" si="0"/>
        <v>0</v>
      </c>
    </row>
    <row r="90" spans="5:7" x14ac:dyDescent="0.25">
      <c r="E90" s="8"/>
      <c r="G90">
        <f t="shared" si="0"/>
        <v>0</v>
      </c>
    </row>
    <row r="91" spans="5:7" x14ac:dyDescent="0.25">
      <c r="E91" s="8"/>
      <c r="F91" s="5"/>
      <c r="G91">
        <f t="shared" si="0"/>
        <v>0</v>
      </c>
    </row>
    <row r="92" spans="5:7" x14ac:dyDescent="0.25">
      <c r="E92" s="8"/>
      <c r="G92">
        <f t="shared" si="0"/>
        <v>0</v>
      </c>
    </row>
    <row r="93" spans="5:7" x14ac:dyDescent="0.25">
      <c r="E93" s="8"/>
      <c r="G93">
        <f t="shared" si="0"/>
        <v>0</v>
      </c>
    </row>
    <row r="94" spans="5:7" x14ac:dyDescent="0.25">
      <c r="E94" s="8"/>
      <c r="G94">
        <f t="shared" si="0"/>
        <v>0</v>
      </c>
    </row>
    <row r="95" spans="5:7" x14ac:dyDescent="0.25">
      <c r="E95" s="8"/>
      <c r="G95">
        <f t="shared" si="0"/>
        <v>0</v>
      </c>
    </row>
    <row r="96" spans="5:7" x14ac:dyDescent="0.25">
      <c r="E96" s="8"/>
      <c r="G96">
        <f t="shared" si="0"/>
        <v>0</v>
      </c>
    </row>
    <row r="97" spans="5:7" x14ac:dyDescent="0.25">
      <c r="E97" s="8"/>
      <c r="G97">
        <f t="shared" si="0"/>
        <v>0</v>
      </c>
    </row>
    <row r="98" spans="5:7" x14ac:dyDescent="0.25">
      <c r="E98" s="8"/>
      <c r="G98">
        <f t="shared" si="0"/>
        <v>0</v>
      </c>
    </row>
    <row r="99" spans="5:7" x14ac:dyDescent="0.25">
      <c r="E99" s="8"/>
      <c r="G99">
        <f t="shared" si="0"/>
        <v>0</v>
      </c>
    </row>
    <row r="100" spans="5:7" x14ac:dyDescent="0.25">
      <c r="E100" s="8"/>
      <c r="G100">
        <f t="shared" si="0"/>
        <v>0</v>
      </c>
    </row>
    <row r="101" spans="5:7" x14ac:dyDescent="0.25">
      <c r="E101" s="8"/>
      <c r="G101">
        <f t="shared" si="0"/>
        <v>0</v>
      </c>
    </row>
    <row r="102" spans="5:7" x14ac:dyDescent="0.25">
      <c r="E102" s="8"/>
      <c r="G102">
        <f t="shared" si="0"/>
        <v>0</v>
      </c>
    </row>
    <row r="103" spans="5:7" x14ac:dyDescent="0.25">
      <c r="E103" s="8"/>
      <c r="G103">
        <f t="shared" si="0"/>
        <v>0</v>
      </c>
    </row>
    <row r="104" spans="5:7" x14ac:dyDescent="0.25">
      <c r="E104" s="8"/>
      <c r="G104">
        <f t="shared" si="0"/>
        <v>0</v>
      </c>
    </row>
    <row r="105" spans="5:7" x14ac:dyDescent="0.25">
      <c r="E105" s="8"/>
      <c r="G105">
        <f t="shared" si="0"/>
        <v>0</v>
      </c>
    </row>
    <row r="106" spans="5:7" x14ac:dyDescent="0.25">
      <c r="E106" s="8"/>
      <c r="G106">
        <f t="shared" si="0"/>
        <v>0</v>
      </c>
    </row>
    <row r="107" spans="5:7" x14ac:dyDescent="0.25">
      <c r="E107" s="8"/>
      <c r="G107">
        <f t="shared" si="0"/>
        <v>0</v>
      </c>
    </row>
    <row r="108" spans="5:7" x14ac:dyDescent="0.25">
      <c r="E108" s="8"/>
      <c r="G108">
        <f t="shared" si="0"/>
        <v>0</v>
      </c>
    </row>
    <row r="109" spans="5:7" x14ac:dyDescent="0.25">
      <c r="E109" s="8"/>
      <c r="G109">
        <f t="shared" si="0"/>
        <v>0</v>
      </c>
    </row>
    <row r="110" spans="5:7" x14ac:dyDescent="0.25">
      <c r="E110" s="8"/>
      <c r="G110">
        <f t="shared" si="0"/>
        <v>0</v>
      </c>
    </row>
    <row r="111" spans="5:7" x14ac:dyDescent="0.25">
      <c r="E111" s="8"/>
      <c r="G111">
        <f t="shared" si="0"/>
        <v>0</v>
      </c>
    </row>
    <row r="112" spans="5:7" x14ac:dyDescent="0.25">
      <c r="E112" s="8"/>
      <c r="G112">
        <f t="shared" si="0"/>
        <v>0</v>
      </c>
    </row>
    <row r="113" spans="5:7" x14ac:dyDescent="0.25">
      <c r="E113" s="8"/>
      <c r="G113">
        <f t="shared" si="0"/>
        <v>0</v>
      </c>
    </row>
    <row r="114" spans="5:7" x14ac:dyDescent="0.25">
      <c r="E114" s="8"/>
      <c r="G114">
        <f t="shared" si="0"/>
        <v>0</v>
      </c>
    </row>
    <row r="115" spans="5:7" x14ac:dyDescent="0.25">
      <c r="E115" s="8"/>
      <c r="G115">
        <f t="shared" si="0"/>
        <v>0</v>
      </c>
    </row>
    <row r="116" spans="5:7" x14ac:dyDescent="0.25">
      <c r="E116" s="8"/>
      <c r="F116" s="5"/>
      <c r="G116">
        <f t="shared" si="0"/>
        <v>0</v>
      </c>
    </row>
    <row r="117" spans="5:7" x14ac:dyDescent="0.25">
      <c r="E117" s="8"/>
      <c r="G117">
        <f t="shared" si="0"/>
        <v>0</v>
      </c>
    </row>
    <row r="118" spans="5:7" x14ac:dyDescent="0.25">
      <c r="E118" s="8"/>
      <c r="G118">
        <f t="shared" si="0"/>
        <v>0</v>
      </c>
    </row>
    <row r="119" spans="5:7" x14ac:dyDescent="0.25">
      <c r="E119" s="8"/>
      <c r="G119">
        <f t="shared" si="0"/>
        <v>0</v>
      </c>
    </row>
    <row r="120" spans="5:7" x14ac:dyDescent="0.25">
      <c r="E120" s="8"/>
      <c r="G120">
        <f t="shared" si="0"/>
        <v>0</v>
      </c>
    </row>
    <row r="121" spans="5:7" x14ac:dyDescent="0.25">
      <c r="E121" s="8"/>
      <c r="G121">
        <f t="shared" si="0"/>
        <v>0</v>
      </c>
    </row>
    <row r="122" spans="5:7" x14ac:dyDescent="0.25">
      <c r="E122" s="8"/>
      <c r="G122">
        <f t="shared" si="0"/>
        <v>0</v>
      </c>
    </row>
    <row r="123" spans="5:7" x14ac:dyDescent="0.25">
      <c r="E123" s="8"/>
      <c r="G123">
        <f t="shared" si="0"/>
        <v>0</v>
      </c>
    </row>
    <row r="124" spans="5:7" x14ac:dyDescent="0.25">
      <c r="E124" s="8"/>
      <c r="G124">
        <f t="shared" si="0"/>
        <v>0</v>
      </c>
    </row>
    <row r="125" spans="5:7" x14ac:dyDescent="0.25">
      <c r="E125" s="8"/>
      <c r="G125">
        <f t="shared" si="0"/>
        <v>0</v>
      </c>
    </row>
    <row r="126" spans="5:7" x14ac:dyDescent="0.25">
      <c r="E126" s="8"/>
      <c r="G126">
        <f t="shared" si="0"/>
        <v>0</v>
      </c>
    </row>
    <row r="127" spans="5:7" x14ac:dyDescent="0.25">
      <c r="E127" s="8"/>
      <c r="G127">
        <f t="shared" si="0"/>
        <v>0</v>
      </c>
    </row>
    <row r="128" spans="5:7" x14ac:dyDescent="0.25">
      <c r="E128" s="8"/>
      <c r="G128">
        <f t="shared" si="0"/>
        <v>0</v>
      </c>
    </row>
    <row r="129" spans="5:7" x14ac:dyDescent="0.25">
      <c r="E129" s="8"/>
      <c r="G129">
        <f t="shared" si="0"/>
        <v>0</v>
      </c>
    </row>
    <row r="130" spans="5:7" x14ac:dyDescent="0.25">
      <c r="E130" s="8"/>
      <c r="G130">
        <f t="shared" si="0"/>
        <v>0</v>
      </c>
    </row>
    <row r="131" spans="5:7" x14ac:dyDescent="0.25">
      <c r="E131" s="8"/>
      <c r="G131">
        <f t="shared" si="0"/>
        <v>0</v>
      </c>
    </row>
    <row r="132" spans="5:7" x14ac:dyDescent="0.25">
      <c r="E132" s="8"/>
      <c r="G132">
        <f t="shared" si="0"/>
        <v>0</v>
      </c>
    </row>
    <row r="133" spans="5:7" x14ac:dyDescent="0.25">
      <c r="E133" s="8"/>
      <c r="G133">
        <f t="shared" si="0"/>
        <v>0</v>
      </c>
    </row>
    <row r="134" spans="5:7" x14ac:dyDescent="0.25">
      <c r="E134" s="8"/>
      <c r="G134">
        <f t="shared" si="0"/>
        <v>0</v>
      </c>
    </row>
    <row r="135" spans="5:7" x14ac:dyDescent="0.25">
      <c r="E135" s="8"/>
      <c r="G135">
        <f t="shared" si="0"/>
        <v>0</v>
      </c>
    </row>
    <row r="136" spans="5:7" x14ac:dyDescent="0.25">
      <c r="E136" s="8"/>
      <c r="G136">
        <f t="shared" si="0"/>
        <v>0</v>
      </c>
    </row>
    <row r="137" spans="5:7" x14ac:dyDescent="0.25">
      <c r="E137" s="8"/>
      <c r="G137">
        <f t="shared" si="0"/>
        <v>0</v>
      </c>
    </row>
    <row r="138" spans="5:7" x14ac:dyDescent="0.25">
      <c r="E138" s="8"/>
      <c r="G138">
        <f t="shared" si="0"/>
        <v>0</v>
      </c>
    </row>
    <row r="139" spans="5:7" x14ac:dyDescent="0.25">
      <c r="E139" s="8"/>
      <c r="G139">
        <f t="shared" si="0"/>
        <v>0</v>
      </c>
    </row>
    <row r="140" spans="5:7" x14ac:dyDescent="0.25">
      <c r="E140" s="8"/>
      <c r="G140">
        <f t="shared" si="0"/>
        <v>0</v>
      </c>
    </row>
    <row r="141" spans="5:7" x14ac:dyDescent="0.25">
      <c r="E141" s="8"/>
      <c r="G141">
        <f t="shared" si="0"/>
        <v>0</v>
      </c>
    </row>
    <row r="142" spans="5:7" x14ac:dyDescent="0.25">
      <c r="E142" s="8"/>
      <c r="G142">
        <f t="shared" si="0"/>
        <v>0</v>
      </c>
    </row>
    <row r="143" spans="5:7" x14ac:dyDescent="0.25">
      <c r="E143" s="8"/>
      <c r="G143">
        <f t="shared" si="0"/>
        <v>0</v>
      </c>
    </row>
    <row r="144" spans="5:7" x14ac:dyDescent="0.25">
      <c r="E144" s="8"/>
      <c r="G144">
        <f t="shared" si="0"/>
        <v>0</v>
      </c>
    </row>
    <row r="145" spans="5:7" x14ac:dyDescent="0.25">
      <c r="E145" s="8"/>
      <c r="G145">
        <f t="shared" si="0"/>
        <v>0</v>
      </c>
    </row>
    <row r="146" spans="5:7" x14ac:dyDescent="0.25">
      <c r="E146" s="8"/>
      <c r="G146">
        <f t="shared" si="0"/>
        <v>0</v>
      </c>
    </row>
    <row r="147" spans="5:7" x14ac:dyDescent="0.25">
      <c r="E147" s="8"/>
      <c r="G147">
        <f t="shared" si="0"/>
        <v>0</v>
      </c>
    </row>
    <row r="148" spans="5:7" x14ac:dyDescent="0.25">
      <c r="E148" s="8"/>
      <c r="G148">
        <f t="shared" si="0"/>
        <v>0</v>
      </c>
    </row>
    <row r="149" spans="5:7" x14ac:dyDescent="0.25">
      <c r="E149" s="8"/>
      <c r="G149">
        <f t="shared" si="0"/>
        <v>0</v>
      </c>
    </row>
    <row r="150" spans="5:7" x14ac:dyDescent="0.25">
      <c r="E150" s="8"/>
      <c r="G150">
        <f t="shared" ref="G150:G212" si="1">+E150+F150</f>
        <v>0</v>
      </c>
    </row>
    <row r="151" spans="5:7" x14ac:dyDescent="0.25">
      <c r="E151" s="8"/>
      <c r="G151">
        <f t="shared" si="1"/>
        <v>0</v>
      </c>
    </row>
    <row r="152" spans="5:7" x14ac:dyDescent="0.25">
      <c r="E152" s="8"/>
      <c r="G152">
        <f t="shared" si="1"/>
        <v>0</v>
      </c>
    </row>
    <row r="153" spans="5:7" x14ac:dyDescent="0.25">
      <c r="E153" s="8"/>
      <c r="F153" s="5"/>
      <c r="G153">
        <f t="shared" si="1"/>
        <v>0</v>
      </c>
    </row>
    <row r="154" spans="5:7" x14ac:dyDescent="0.25">
      <c r="E154" s="8"/>
      <c r="F154" s="5"/>
      <c r="G154">
        <f t="shared" si="1"/>
        <v>0</v>
      </c>
    </row>
    <row r="155" spans="5:7" x14ac:dyDescent="0.25">
      <c r="E155" s="8"/>
      <c r="F155" s="5"/>
      <c r="G155">
        <f t="shared" si="1"/>
        <v>0</v>
      </c>
    </row>
    <row r="156" spans="5:7" x14ac:dyDescent="0.25">
      <c r="E156" s="8"/>
      <c r="F156" s="5"/>
      <c r="G156">
        <f t="shared" si="1"/>
        <v>0</v>
      </c>
    </row>
    <row r="157" spans="5:7" x14ac:dyDescent="0.25">
      <c r="E157" s="8"/>
      <c r="F157" s="5"/>
      <c r="G157">
        <f t="shared" si="1"/>
        <v>0</v>
      </c>
    </row>
    <row r="158" spans="5:7" x14ac:dyDescent="0.25">
      <c r="E158" s="8"/>
      <c r="F158" s="5"/>
      <c r="G158">
        <f t="shared" si="1"/>
        <v>0</v>
      </c>
    </row>
    <row r="159" spans="5:7" x14ac:dyDescent="0.25">
      <c r="E159" s="8"/>
      <c r="F159" s="5"/>
      <c r="G159">
        <f t="shared" si="1"/>
        <v>0</v>
      </c>
    </row>
    <row r="160" spans="5:7" x14ac:dyDescent="0.25">
      <c r="E160" s="8"/>
      <c r="F160" s="5"/>
      <c r="G160">
        <f t="shared" si="1"/>
        <v>0</v>
      </c>
    </row>
    <row r="161" spans="5:7" x14ac:dyDescent="0.25">
      <c r="E161" s="8"/>
      <c r="F161" s="5"/>
      <c r="G161">
        <f t="shared" si="1"/>
        <v>0</v>
      </c>
    </row>
    <row r="162" spans="5:7" x14ac:dyDescent="0.25">
      <c r="E162" s="8"/>
      <c r="F162" s="5"/>
      <c r="G162">
        <f t="shared" si="1"/>
        <v>0</v>
      </c>
    </row>
    <row r="163" spans="5:7" x14ac:dyDescent="0.25">
      <c r="E163" s="8"/>
      <c r="F163" s="5"/>
      <c r="G163">
        <f t="shared" si="1"/>
        <v>0</v>
      </c>
    </row>
    <row r="164" spans="5:7" x14ac:dyDescent="0.25">
      <c r="E164" s="8"/>
      <c r="F164" s="5"/>
      <c r="G164">
        <f t="shared" si="1"/>
        <v>0</v>
      </c>
    </row>
    <row r="165" spans="5:7" x14ac:dyDescent="0.25">
      <c r="E165" s="8"/>
      <c r="G165">
        <f t="shared" si="1"/>
        <v>0</v>
      </c>
    </row>
    <row r="166" spans="5:7" x14ac:dyDescent="0.25">
      <c r="E166" s="8"/>
      <c r="G166">
        <f t="shared" si="1"/>
        <v>0</v>
      </c>
    </row>
    <row r="167" spans="5:7" x14ac:dyDescent="0.25">
      <c r="E167" s="8"/>
      <c r="F167" s="5"/>
      <c r="G167">
        <f t="shared" si="1"/>
        <v>0</v>
      </c>
    </row>
    <row r="168" spans="5:7" x14ac:dyDescent="0.25">
      <c r="E168" s="8"/>
      <c r="G168">
        <f t="shared" si="1"/>
        <v>0</v>
      </c>
    </row>
    <row r="169" spans="5:7" x14ac:dyDescent="0.25">
      <c r="E169" s="8"/>
      <c r="G169">
        <f t="shared" si="1"/>
        <v>0</v>
      </c>
    </row>
    <row r="170" spans="5:7" x14ac:dyDescent="0.25">
      <c r="E170" s="8"/>
      <c r="G170">
        <f t="shared" si="1"/>
        <v>0</v>
      </c>
    </row>
    <row r="171" spans="5:7" x14ac:dyDescent="0.25">
      <c r="E171" s="8"/>
      <c r="G171">
        <f t="shared" si="1"/>
        <v>0</v>
      </c>
    </row>
    <row r="172" spans="5:7" x14ac:dyDescent="0.25">
      <c r="E172" s="8"/>
      <c r="G172">
        <f t="shared" si="1"/>
        <v>0</v>
      </c>
    </row>
    <row r="173" spans="5:7" x14ac:dyDescent="0.25">
      <c r="E173" s="8"/>
      <c r="G173">
        <f t="shared" si="1"/>
        <v>0</v>
      </c>
    </row>
    <row r="174" spans="5:7" x14ac:dyDescent="0.25">
      <c r="E174" s="8"/>
      <c r="G174">
        <f t="shared" si="1"/>
        <v>0</v>
      </c>
    </row>
    <row r="175" spans="5:7" x14ac:dyDescent="0.25">
      <c r="E175" s="8"/>
      <c r="G175">
        <f t="shared" si="1"/>
        <v>0</v>
      </c>
    </row>
    <row r="176" spans="5:7" x14ac:dyDescent="0.25">
      <c r="E176" s="8"/>
      <c r="G176">
        <f t="shared" si="1"/>
        <v>0</v>
      </c>
    </row>
    <row r="177" spans="5:7" x14ac:dyDescent="0.25">
      <c r="E177" s="8"/>
      <c r="G177">
        <f t="shared" si="1"/>
        <v>0</v>
      </c>
    </row>
    <row r="178" spans="5:7" x14ac:dyDescent="0.25">
      <c r="E178" s="8"/>
      <c r="G178">
        <f t="shared" si="1"/>
        <v>0</v>
      </c>
    </row>
    <row r="179" spans="5:7" x14ac:dyDescent="0.25">
      <c r="E179" s="8"/>
      <c r="G179">
        <f t="shared" si="1"/>
        <v>0</v>
      </c>
    </row>
    <row r="180" spans="5:7" x14ac:dyDescent="0.25">
      <c r="E180" s="8"/>
      <c r="G180">
        <f t="shared" si="1"/>
        <v>0</v>
      </c>
    </row>
    <row r="181" spans="5:7" x14ac:dyDescent="0.25">
      <c r="E181" s="8"/>
      <c r="G181">
        <f t="shared" si="1"/>
        <v>0</v>
      </c>
    </row>
    <row r="182" spans="5:7" x14ac:dyDescent="0.25">
      <c r="E182" s="8"/>
      <c r="G182">
        <f t="shared" si="1"/>
        <v>0</v>
      </c>
    </row>
    <row r="183" spans="5:7" x14ac:dyDescent="0.25">
      <c r="E183" s="8"/>
      <c r="G183">
        <f t="shared" si="1"/>
        <v>0</v>
      </c>
    </row>
    <row r="184" spans="5:7" x14ac:dyDescent="0.25">
      <c r="E184" s="8"/>
      <c r="G184">
        <f t="shared" si="1"/>
        <v>0</v>
      </c>
    </row>
    <row r="185" spans="5:7" x14ac:dyDescent="0.25">
      <c r="E185" s="8"/>
      <c r="G185">
        <f t="shared" si="1"/>
        <v>0</v>
      </c>
    </row>
    <row r="186" spans="5:7" x14ac:dyDescent="0.25">
      <c r="E186" s="8"/>
      <c r="G186">
        <f t="shared" si="1"/>
        <v>0</v>
      </c>
    </row>
    <row r="187" spans="5:7" x14ac:dyDescent="0.25">
      <c r="E187" s="8"/>
      <c r="G187">
        <f t="shared" si="1"/>
        <v>0</v>
      </c>
    </row>
    <row r="188" spans="5:7" x14ac:dyDescent="0.25">
      <c r="E188" s="8"/>
      <c r="G188">
        <f t="shared" si="1"/>
        <v>0</v>
      </c>
    </row>
    <row r="189" spans="5:7" x14ac:dyDescent="0.25">
      <c r="E189" s="8"/>
      <c r="G189">
        <f t="shared" si="1"/>
        <v>0</v>
      </c>
    </row>
    <row r="190" spans="5:7" x14ac:dyDescent="0.25">
      <c r="E190" s="8"/>
      <c r="G190">
        <f t="shared" si="1"/>
        <v>0</v>
      </c>
    </row>
    <row r="191" spans="5:7" x14ac:dyDescent="0.25">
      <c r="E191" s="8"/>
      <c r="G191">
        <f t="shared" si="1"/>
        <v>0</v>
      </c>
    </row>
    <row r="192" spans="5:7" x14ac:dyDescent="0.25">
      <c r="E192" s="8"/>
      <c r="G192">
        <f t="shared" si="1"/>
        <v>0</v>
      </c>
    </row>
    <row r="193" spans="5:7" x14ac:dyDescent="0.25">
      <c r="E193" s="8"/>
      <c r="G193">
        <f t="shared" si="1"/>
        <v>0</v>
      </c>
    </row>
    <row r="194" spans="5:7" x14ac:dyDescent="0.25">
      <c r="E194" s="8"/>
      <c r="G194">
        <f t="shared" si="1"/>
        <v>0</v>
      </c>
    </row>
    <row r="195" spans="5:7" x14ac:dyDescent="0.25">
      <c r="E195" s="8"/>
      <c r="G195">
        <f t="shared" si="1"/>
        <v>0</v>
      </c>
    </row>
    <row r="196" spans="5:7" x14ac:dyDescent="0.25">
      <c r="E196" s="8"/>
      <c r="G196">
        <f t="shared" si="1"/>
        <v>0</v>
      </c>
    </row>
    <row r="197" spans="5:7" x14ac:dyDescent="0.25">
      <c r="E197" s="8"/>
      <c r="G197">
        <f t="shared" si="1"/>
        <v>0</v>
      </c>
    </row>
    <row r="198" spans="5:7" x14ac:dyDescent="0.25">
      <c r="E198" s="8"/>
      <c r="G198">
        <f t="shared" si="1"/>
        <v>0</v>
      </c>
    </row>
    <row r="199" spans="5:7" x14ac:dyDescent="0.25">
      <c r="E199" s="8"/>
      <c r="G199">
        <f t="shared" si="1"/>
        <v>0</v>
      </c>
    </row>
    <row r="200" spans="5:7" x14ac:dyDescent="0.25">
      <c r="E200" s="8"/>
      <c r="G200">
        <f t="shared" si="1"/>
        <v>0</v>
      </c>
    </row>
    <row r="201" spans="5:7" x14ac:dyDescent="0.25">
      <c r="E201" s="8"/>
      <c r="G201">
        <f t="shared" si="1"/>
        <v>0</v>
      </c>
    </row>
    <row r="202" spans="5:7" x14ac:dyDescent="0.25">
      <c r="E202" s="8"/>
      <c r="G202">
        <f t="shared" si="1"/>
        <v>0</v>
      </c>
    </row>
    <row r="203" spans="5:7" x14ac:dyDescent="0.25">
      <c r="E203" s="8"/>
      <c r="G203">
        <f t="shared" si="1"/>
        <v>0</v>
      </c>
    </row>
    <row r="204" spans="5:7" x14ac:dyDescent="0.25">
      <c r="E204" s="8"/>
      <c r="G204">
        <f t="shared" si="1"/>
        <v>0</v>
      </c>
    </row>
    <row r="205" spans="5:7" x14ac:dyDescent="0.25">
      <c r="E205" s="8"/>
      <c r="G205">
        <f t="shared" si="1"/>
        <v>0</v>
      </c>
    </row>
    <row r="206" spans="5:7" x14ac:dyDescent="0.25">
      <c r="E206" s="8"/>
      <c r="G206">
        <f t="shared" si="1"/>
        <v>0</v>
      </c>
    </row>
    <row r="207" spans="5:7" x14ac:dyDescent="0.25">
      <c r="E207" s="8"/>
      <c r="G207">
        <f t="shared" si="1"/>
        <v>0</v>
      </c>
    </row>
    <row r="208" spans="5:7" x14ac:dyDescent="0.25">
      <c r="E208" s="8"/>
      <c r="G208">
        <f t="shared" si="1"/>
        <v>0</v>
      </c>
    </row>
    <row r="209" spans="5:7" x14ac:dyDescent="0.25">
      <c r="E209" s="8"/>
      <c r="G209">
        <f t="shared" si="1"/>
        <v>0</v>
      </c>
    </row>
    <row r="210" spans="5:7" x14ac:dyDescent="0.25">
      <c r="E210" s="8"/>
      <c r="G210">
        <f t="shared" si="1"/>
        <v>0</v>
      </c>
    </row>
    <row r="211" spans="5:7" x14ac:dyDescent="0.25">
      <c r="E211" s="8"/>
      <c r="G211">
        <f t="shared" si="1"/>
        <v>0</v>
      </c>
    </row>
    <row r="212" spans="5:7" x14ac:dyDescent="0.25">
      <c r="E212" s="8"/>
      <c r="G212">
        <f t="shared" si="1"/>
        <v>0</v>
      </c>
    </row>
    <row r="213" spans="5:7" x14ac:dyDescent="0.25">
      <c r="E213" s="8"/>
      <c r="G213">
        <f t="shared" ref="G213:G234" si="2">+E213+F213</f>
        <v>0</v>
      </c>
    </row>
    <row r="214" spans="5:7" x14ac:dyDescent="0.25">
      <c r="E214" s="8"/>
      <c r="G214">
        <f t="shared" si="2"/>
        <v>0</v>
      </c>
    </row>
    <row r="215" spans="5:7" x14ac:dyDescent="0.25">
      <c r="E215" s="8"/>
      <c r="G215">
        <f t="shared" si="2"/>
        <v>0</v>
      </c>
    </row>
    <row r="216" spans="5:7" x14ac:dyDescent="0.25">
      <c r="E216" s="8"/>
      <c r="G216">
        <f t="shared" si="2"/>
        <v>0</v>
      </c>
    </row>
    <row r="217" spans="5:7" x14ac:dyDescent="0.25">
      <c r="E217" s="8"/>
      <c r="G217">
        <f t="shared" si="2"/>
        <v>0</v>
      </c>
    </row>
    <row r="218" spans="5:7" x14ac:dyDescent="0.25">
      <c r="E218" s="8"/>
      <c r="G218">
        <f t="shared" si="2"/>
        <v>0</v>
      </c>
    </row>
    <row r="219" spans="5:7" x14ac:dyDescent="0.25">
      <c r="E219" s="8"/>
      <c r="G219">
        <f t="shared" si="2"/>
        <v>0</v>
      </c>
    </row>
    <row r="220" spans="5:7" x14ac:dyDescent="0.25">
      <c r="E220" s="8"/>
      <c r="G220">
        <f t="shared" si="2"/>
        <v>0</v>
      </c>
    </row>
    <row r="221" spans="5:7" x14ac:dyDescent="0.25">
      <c r="E221" s="8"/>
      <c r="G221">
        <f t="shared" si="2"/>
        <v>0</v>
      </c>
    </row>
    <row r="222" spans="5:7" x14ac:dyDescent="0.25">
      <c r="E222" s="8"/>
      <c r="G222">
        <f t="shared" si="2"/>
        <v>0</v>
      </c>
    </row>
    <row r="223" spans="5:7" x14ac:dyDescent="0.25">
      <c r="E223" s="8"/>
      <c r="G223">
        <f t="shared" si="2"/>
        <v>0</v>
      </c>
    </row>
    <row r="224" spans="5:7" x14ac:dyDescent="0.25">
      <c r="E224" s="8"/>
      <c r="G224">
        <f t="shared" si="2"/>
        <v>0</v>
      </c>
    </row>
    <row r="225" spans="5:7" x14ac:dyDescent="0.25">
      <c r="E225" s="8"/>
      <c r="G225">
        <f t="shared" si="2"/>
        <v>0</v>
      </c>
    </row>
    <row r="226" spans="5:7" x14ac:dyDescent="0.25">
      <c r="E226" s="8"/>
      <c r="G226">
        <f t="shared" si="2"/>
        <v>0</v>
      </c>
    </row>
    <row r="227" spans="5:7" x14ac:dyDescent="0.25">
      <c r="E227" s="8"/>
      <c r="G227">
        <f t="shared" si="2"/>
        <v>0</v>
      </c>
    </row>
    <row r="228" spans="5:7" x14ac:dyDescent="0.25">
      <c r="E228" s="8"/>
      <c r="G228">
        <f t="shared" si="2"/>
        <v>0</v>
      </c>
    </row>
    <row r="229" spans="5:7" x14ac:dyDescent="0.25">
      <c r="E229" s="8"/>
      <c r="G229">
        <f t="shared" si="2"/>
        <v>0</v>
      </c>
    </row>
    <row r="230" spans="5:7" x14ac:dyDescent="0.25">
      <c r="E230" s="8"/>
      <c r="G230">
        <f t="shared" si="2"/>
        <v>0</v>
      </c>
    </row>
    <row r="231" spans="5:7" x14ac:dyDescent="0.25">
      <c r="E231" s="8"/>
      <c r="G231">
        <f t="shared" si="2"/>
        <v>0</v>
      </c>
    </row>
    <row r="232" spans="5:7" x14ac:dyDescent="0.25">
      <c r="E232" s="8"/>
      <c r="G232">
        <f t="shared" si="2"/>
        <v>0</v>
      </c>
    </row>
    <row r="233" spans="5:7" x14ac:dyDescent="0.25">
      <c r="E233" s="8"/>
      <c r="G233">
        <f t="shared" si="2"/>
        <v>0</v>
      </c>
    </row>
    <row r="234" spans="5:7" x14ac:dyDescent="0.25">
      <c r="G234">
        <f t="shared" si="2"/>
        <v>0</v>
      </c>
    </row>
    <row r="241" spans="5:7" x14ac:dyDescent="0.25">
      <c r="E241">
        <f>SUM(E85:E239)</f>
        <v>0</v>
      </c>
      <c r="F241">
        <f>SUM(F85:F239)</f>
        <v>0</v>
      </c>
      <c r="G241">
        <f>SUM(E241:F241)</f>
        <v>0</v>
      </c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292"/>
  <sheetViews>
    <sheetView tabSelected="1" topLeftCell="A60" zoomScaleNormal="100" workbookViewId="0">
      <selection activeCell="O88" sqref="O88"/>
    </sheetView>
  </sheetViews>
  <sheetFormatPr defaultColWidth="9.109375" defaultRowHeight="13.2" x14ac:dyDescent="0.25"/>
  <cols>
    <col min="1" max="1" width="13.109375" style="17" customWidth="1"/>
    <col min="2" max="2" width="14.33203125" style="17" customWidth="1"/>
    <col min="3" max="6" width="9.109375" style="17"/>
    <col min="7" max="7" width="11" style="17" bestFit="1" customWidth="1"/>
    <col min="8" max="10" width="9.109375" style="17"/>
    <col min="11" max="11" width="12" style="17" bestFit="1" customWidth="1"/>
    <col min="12" max="12" width="9.109375" style="17"/>
    <col min="13" max="13" width="10.109375" style="17" customWidth="1"/>
    <col min="14" max="24" width="9.109375" style="17"/>
    <col min="25" max="25" width="14.44140625" style="17" customWidth="1"/>
    <col min="26" max="26" width="11.5546875" style="17" customWidth="1"/>
    <col min="27" max="27" width="13" style="17" customWidth="1"/>
    <col min="28" max="28" width="15.6640625" style="17" customWidth="1"/>
    <col min="29" max="29" width="10.33203125" style="17" bestFit="1" customWidth="1"/>
    <col min="30" max="30" width="11.5546875" style="17" customWidth="1"/>
    <col min="31" max="31" width="11.6640625" style="17" customWidth="1"/>
    <col min="32" max="32" width="9.109375" style="17"/>
    <col min="33" max="33" width="13" style="17" customWidth="1"/>
    <col min="34" max="16384" width="9.109375" style="17"/>
  </cols>
  <sheetData>
    <row r="1" spans="1:37" x14ac:dyDescent="0.25">
      <c r="A1" s="1">
        <v>43552</v>
      </c>
      <c r="AF1" s="18" t="s">
        <v>102</v>
      </c>
      <c r="AG1" s="18" t="s">
        <v>99</v>
      </c>
      <c r="AH1" s="18" t="s">
        <v>103</v>
      </c>
    </row>
    <row r="2" spans="1:37" x14ac:dyDescent="0.25">
      <c r="A2" s="16"/>
      <c r="AF2" s="17">
        <v>8</v>
      </c>
      <c r="AG2" s="19">
        <v>29</v>
      </c>
      <c r="AH2" s="19">
        <v>25</v>
      </c>
    </row>
    <row r="3" spans="1:37" x14ac:dyDescent="0.25">
      <c r="I3" s="16"/>
      <c r="P3" s="37"/>
      <c r="Q3" s="37"/>
      <c r="R3" s="37"/>
      <c r="S3" s="18"/>
      <c r="T3" s="18"/>
      <c r="U3" s="18"/>
      <c r="V3" s="18"/>
      <c r="W3" s="18" t="s">
        <v>123</v>
      </c>
      <c r="X3" s="18" t="s">
        <v>114</v>
      </c>
      <c r="Y3" s="18" t="s">
        <v>104</v>
      </c>
      <c r="Z3" s="18" t="s">
        <v>119</v>
      </c>
      <c r="AA3" s="18" t="s">
        <v>122</v>
      </c>
      <c r="AB3" s="18" t="s">
        <v>183</v>
      </c>
      <c r="AC3" s="18" t="s">
        <v>122</v>
      </c>
      <c r="AD3" s="18" t="s">
        <v>122</v>
      </c>
      <c r="AE3" s="18" t="s">
        <v>183</v>
      </c>
      <c r="AF3" s="17">
        <v>7</v>
      </c>
      <c r="AG3" s="19">
        <v>34</v>
      </c>
      <c r="AH3" s="19">
        <v>27</v>
      </c>
      <c r="AI3" s="18"/>
      <c r="AJ3" s="18"/>
    </row>
    <row r="4" spans="1:37" x14ac:dyDescent="0.25">
      <c r="A4" s="18" t="s">
        <v>155</v>
      </c>
      <c r="B4" s="18" t="s">
        <v>156</v>
      </c>
      <c r="C4" s="18" t="s">
        <v>113</v>
      </c>
      <c r="D4" s="18" t="s">
        <v>99</v>
      </c>
      <c r="E4" s="18" t="s">
        <v>103</v>
      </c>
      <c r="F4" s="18" t="s">
        <v>105</v>
      </c>
      <c r="G4" s="18" t="s">
        <v>106</v>
      </c>
      <c r="H4" s="18" t="s">
        <v>107</v>
      </c>
      <c r="I4" s="18" t="s">
        <v>108</v>
      </c>
      <c r="J4" s="18" t="s">
        <v>117</v>
      </c>
      <c r="K4" s="18" t="s">
        <v>100</v>
      </c>
      <c r="L4" s="18" t="s">
        <v>101</v>
      </c>
      <c r="M4" s="18" t="s">
        <v>109</v>
      </c>
      <c r="N4" s="18" t="s">
        <v>110</v>
      </c>
      <c r="O4" s="18" t="s">
        <v>118</v>
      </c>
      <c r="P4" s="18" t="s">
        <v>111</v>
      </c>
      <c r="Q4" s="18" t="s">
        <v>112</v>
      </c>
      <c r="R4" s="18" t="s">
        <v>154</v>
      </c>
      <c r="S4" s="18" t="s">
        <v>161</v>
      </c>
      <c r="T4" s="18" t="s">
        <v>184</v>
      </c>
      <c r="U4" s="18" t="s">
        <v>275</v>
      </c>
      <c r="V4" s="2" t="s">
        <v>411</v>
      </c>
      <c r="W4" s="18" t="s">
        <v>118</v>
      </c>
      <c r="X4" s="18" t="s">
        <v>115</v>
      </c>
      <c r="Y4" s="18" t="s">
        <v>116</v>
      </c>
      <c r="AA4" s="20"/>
      <c r="AB4" s="20"/>
      <c r="AC4" s="20"/>
      <c r="AD4" s="20"/>
      <c r="AE4" s="20"/>
      <c r="AF4" s="17">
        <v>6</v>
      </c>
      <c r="AG4" s="19">
        <v>40</v>
      </c>
      <c r="AH4" s="19">
        <v>29</v>
      </c>
      <c r="AK4" s="21"/>
    </row>
    <row r="5" spans="1:37" x14ac:dyDescent="0.25">
      <c r="A5" s="17" t="s">
        <v>36</v>
      </c>
      <c r="B5" s="17" t="s">
        <v>63</v>
      </c>
      <c r="C5" s="17">
        <v>8</v>
      </c>
      <c r="D5" s="19">
        <v>29</v>
      </c>
      <c r="E5" s="19">
        <v>25</v>
      </c>
      <c r="F5"/>
      <c r="G5"/>
      <c r="J5" s="17">
        <f t="shared" ref="J5:J11" si="0">COUNT(F5:I5)</f>
        <v>0</v>
      </c>
      <c r="K5" s="17">
        <v>74447</v>
      </c>
      <c r="L5" s="17">
        <v>74537</v>
      </c>
      <c r="M5" s="17">
        <v>74538</v>
      </c>
      <c r="O5" s="17">
        <f t="shared" ref="O5:O15" si="1">COUNT(K5:N5)</f>
        <v>3</v>
      </c>
      <c r="P5"/>
      <c r="Q5"/>
      <c r="S5"/>
      <c r="W5" s="17">
        <f t="shared" ref="W5:W11" si="2">COUNT(P5:V5)</f>
        <v>0</v>
      </c>
      <c r="X5" s="19"/>
      <c r="Y5" s="22">
        <f t="shared" ref="Y5:Y11" si="3">+(J5*D5)+(O5*E5)+(W5*$AH$7)+X5</f>
        <v>75</v>
      </c>
      <c r="Z5" s="17" t="s">
        <v>120</v>
      </c>
      <c r="AA5" s="16">
        <v>43559</v>
      </c>
      <c r="AB5" s="19"/>
      <c r="AD5" s="21"/>
      <c r="AF5" s="17">
        <v>5</v>
      </c>
      <c r="AG5" s="19">
        <v>47</v>
      </c>
      <c r="AH5" s="19">
        <v>32</v>
      </c>
      <c r="AK5" s="21"/>
    </row>
    <row r="6" spans="1:37" x14ac:dyDescent="0.25">
      <c r="A6" s="17" t="s">
        <v>385</v>
      </c>
      <c r="B6" s="17" t="s">
        <v>292</v>
      </c>
      <c r="C6" s="17">
        <v>8</v>
      </c>
      <c r="D6" s="19">
        <v>29</v>
      </c>
      <c r="E6" s="19">
        <v>25</v>
      </c>
      <c r="F6"/>
      <c r="G6"/>
      <c r="J6" s="17">
        <f t="shared" si="0"/>
        <v>0</v>
      </c>
      <c r="O6" s="17">
        <f t="shared" si="1"/>
        <v>0</v>
      </c>
      <c r="R6"/>
      <c r="S6"/>
      <c r="W6" s="17">
        <f t="shared" si="2"/>
        <v>0</v>
      </c>
      <c r="X6" s="19"/>
      <c r="Y6" s="22">
        <f t="shared" si="3"/>
        <v>0</v>
      </c>
      <c r="Z6" s="17" t="s">
        <v>120</v>
      </c>
      <c r="AA6" s="16"/>
      <c r="AB6" s="19"/>
      <c r="AD6" s="21"/>
      <c r="AF6" s="17">
        <v>4</v>
      </c>
      <c r="AG6" s="19">
        <v>55</v>
      </c>
      <c r="AH6" s="19">
        <v>35</v>
      </c>
      <c r="AK6" s="21"/>
    </row>
    <row r="7" spans="1:37" x14ac:dyDescent="0.25">
      <c r="A7" s="17" t="s">
        <v>400</v>
      </c>
      <c r="B7" s="17" t="s">
        <v>292</v>
      </c>
      <c r="C7" s="17">
        <v>8</v>
      </c>
      <c r="D7" s="19">
        <v>29</v>
      </c>
      <c r="E7" s="19">
        <v>25</v>
      </c>
      <c r="F7"/>
      <c r="G7"/>
      <c r="H7"/>
      <c r="J7" s="17">
        <f t="shared" si="0"/>
        <v>0</v>
      </c>
      <c r="O7" s="17">
        <f t="shared" si="1"/>
        <v>0</v>
      </c>
      <c r="P7"/>
      <c r="Q7"/>
      <c r="R7"/>
      <c r="S7"/>
      <c r="W7" s="17">
        <f t="shared" si="2"/>
        <v>0</v>
      </c>
      <c r="X7" s="19"/>
      <c r="Y7" s="22">
        <f t="shared" si="3"/>
        <v>0</v>
      </c>
      <c r="Z7" s="17" t="s">
        <v>120</v>
      </c>
      <c r="AA7" s="16"/>
      <c r="AB7" s="23"/>
      <c r="AD7" s="21"/>
      <c r="AG7" s="17" t="s">
        <v>256</v>
      </c>
      <c r="AH7" s="19">
        <v>25</v>
      </c>
      <c r="AK7" s="21"/>
    </row>
    <row r="8" spans="1:37" x14ac:dyDescent="0.25">
      <c r="A8" s="17" t="s">
        <v>249</v>
      </c>
      <c r="B8" s="17" t="s">
        <v>96</v>
      </c>
      <c r="C8" s="17">
        <v>8</v>
      </c>
      <c r="D8" s="19">
        <v>29</v>
      </c>
      <c r="E8" s="19">
        <v>25</v>
      </c>
      <c r="F8">
        <v>74095</v>
      </c>
      <c r="G8">
        <v>74248</v>
      </c>
      <c r="H8">
        <v>74252</v>
      </c>
      <c r="I8" s="24">
        <v>74255</v>
      </c>
      <c r="J8" s="17">
        <f t="shared" si="0"/>
        <v>4</v>
      </c>
      <c r="K8"/>
      <c r="O8" s="17">
        <f t="shared" si="1"/>
        <v>0</v>
      </c>
      <c r="P8">
        <v>74095</v>
      </c>
      <c r="Q8">
        <v>74095</v>
      </c>
      <c r="R8">
        <v>74248</v>
      </c>
      <c r="S8"/>
      <c r="T8"/>
      <c r="U8"/>
      <c r="W8" s="17">
        <f t="shared" si="2"/>
        <v>3</v>
      </c>
      <c r="X8" s="19"/>
      <c r="Y8" s="22">
        <f t="shared" si="3"/>
        <v>191</v>
      </c>
      <c r="Z8" s="17" t="s">
        <v>255</v>
      </c>
      <c r="AA8" s="16">
        <v>43559</v>
      </c>
      <c r="AB8" s="19"/>
      <c r="AD8" s="19"/>
      <c r="AH8" s="19"/>
      <c r="AK8" s="21"/>
    </row>
    <row r="9" spans="1:37" x14ac:dyDescent="0.25">
      <c r="A9" s="17" t="s">
        <v>1</v>
      </c>
      <c r="B9" s="17" t="s">
        <v>96</v>
      </c>
      <c r="C9" s="17">
        <v>7</v>
      </c>
      <c r="D9" s="19">
        <v>34</v>
      </c>
      <c r="E9" s="19">
        <v>27</v>
      </c>
      <c r="F9">
        <v>74258</v>
      </c>
      <c r="G9">
        <v>74450</v>
      </c>
      <c r="H9">
        <v>74612</v>
      </c>
      <c r="I9" s="24">
        <v>74613</v>
      </c>
      <c r="J9" s="17">
        <f t="shared" si="0"/>
        <v>4</v>
      </c>
      <c r="K9"/>
      <c r="O9" s="17">
        <f t="shared" si="1"/>
        <v>0</v>
      </c>
      <c r="P9">
        <v>74258</v>
      </c>
      <c r="Q9">
        <v>74612</v>
      </c>
      <c r="R9">
        <v>74612</v>
      </c>
      <c r="S9"/>
      <c r="T9"/>
      <c r="W9" s="17">
        <f t="shared" si="2"/>
        <v>3</v>
      </c>
      <c r="X9" s="19"/>
      <c r="Y9" s="22">
        <f t="shared" si="3"/>
        <v>211</v>
      </c>
      <c r="Z9" s="17" t="s">
        <v>120</v>
      </c>
      <c r="AA9" s="1">
        <v>43559</v>
      </c>
      <c r="AB9" s="19">
        <f>SUM(Y8:Y9)</f>
        <v>402</v>
      </c>
      <c r="AD9" s="19"/>
      <c r="AH9" s="19"/>
      <c r="AK9" s="21"/>
    </row>
    <row r="10" spans="1:37" x14ac:dyDescent="0.25">
      <c r="A10" s="17" t="s">
        <v>125</v>
      </c>
      <c r="B10" s="17" t="s">
        <v>96</v>
      </c>
      <c r="C10" s="17">
        <v>8</v>
      </c>
      <c r="D10" s="19">
        <v>29</v>
      </c>
      <c r="E10" s="19">
        <v>25</v>
      </c>
      <c r="F10">
        <v>74094</v>
      </c>
      <c r="G10">
        <v>74532</v>
      </c>
      <c r="H10">
        <v>74254</v>
      </c>
      <c r="I10">
        <v>74814</v>
      </c>
      <c r="J10" s="17">
        <f t="shared" si="0"/>
        <v>4</v>
      </c>
      <c r="K10"/>
      <c r="O10" s="17">
        <f t="shared" si="1"/>
        <v>0</v>
      </c>
      <c r="P10">
        <v>74094</v>
      </c>
      <c r="Q10">
        <v>74532</v>
      </c>
      <c r="R10">
        <v>74094</v>
      </c>
      <c r="S10">
        <v>74532</v>
      </c>
      <c r="T10">
        <v>74814</v>
      </c>
      <c r="U10"/>
      <c r="W10" s="17">
        <f t="shared" si="2"/>
        <v>5</v>
      </c>
      <c r="X10" s="19"/>
      <c r="Y10" s="22">
        <f t="shared" si="3"/>
        <v>241</v>
      </c>
      <c r="Z10" s="17" t="s">
        <v>120</v>
      </c>
      <c r="AA10" s="1">
        <v>43559</v>
      </c>
      <c r="AB10" s="19"/>
      <c r="AD10" s="19"/>
      <c r="AG10" s="19"/>
      <c r="AH10" s="19"/>
      <c r="AK10" s="21"/>
    </row>
    <row r="11" spans="1:37" x14ac:dyDescent="0.25">
      <c r="A11" s="17" t="s">
        <v>326</v>
      </c>
      <c r="B11" s="17" t="s">
        <v>328</v>
      </c>
      <c r="C11" s="17">
        <v>8</v>
      </c>
      <c r="D11" s="19">
        <v>29</v>
      </c>
      <c r="E11" s="19">
        <v>25</v>
      </c>
      <c r="F11"/>
      <c r="I11" s="24"/>
      <c r="J11" s="17">
        <f t="shared" si="0"/>
        <v>0</v>
      </c>
      <c r="O11" s="17">
        <f t="shared" si="1"/>
        <v>0</v>
      </c>
      <c r="S11"/>
      <c r="W11" s="17">
        <f t="shared" si="2"/>
        <v>0</v>
      </c>
      <c r="X11" s="19"/>
      <c r="Y11" s="22">
        <f t="shared" si="3"/>
        <v>0</v>
      </c>
      <c r="Z11" s="17" t="s">
        <v>120</v>
      </c>
      <c r="AA11" s="16"/>
      <c r="AB11" s="19"/>
      <c r="AD11" s="19"/>
      <c r="AK11" s="21"/>
    </row>
    <row r="12" spans="1:37" x14ac:dyDescent="0.25">
      <c r="A12" t="s">
        <v>0</v>
      </c>
      <c r="B12" t="s">
        <v>457</v>
      </c>
      <c r="C12">
        <v>8</v>
      </c>
      <c r="D12" s="19">
        <v>29</v>
      </c>
      <c r="E12" s="19">
        <v>25</v>
      </c>
      <c r="F12"/>
      <c r="I12" s="24"/>
      <c r="J12" s="17">
        <f t="shared" ref="J12" si="4">COUNT(F12:I12)</f>
        <v>0</v>
      </c>
      <c r="L12" s="17">
        <f>3*29</f>
        <v>87</v>
      </c>
      <c r="O12" s="17">
        <f t="shared" si="1"/>
        <v>1</v>
      </c>
      <c r="P12"/>
      <c r="Q12"/>
      <c r="S12"/>
      <c r="W12" s="17">
        <f t="shared" ref="W12" si="5">COUNT(P12:V12)</f>
        <v>0</v>
      </c>
      <c r="X12" s="19"/>
      <c r="Y12" s="22">
        <f t="shared" ref="Y12" si="6">+(J12*D12)+(O12*E12)+(W12*$AH$7)+X12</f>
        <v>25</v>
      </c>
      <c r="Z12" s="17" t="s">
        <v>120</v>
      </c>
      <c r="AA12" s="16"/>
      <c r="AB12" s="19"/>
      <c r="AD12" s="19"/>
      <c r="AK12" s="21"/>
    </row>
    <row r="13" spans="1:37" x14ac:dyDescent="0.25">
      <c r="A13" s="17" t="s">
        <v>334</v>
      </c>
      <c r="B13" s="17" t="s">
        <v>335</v>
      </c>
      <c r="C13" s="17">
        <v>7</v>
      </c>
      <c r="D13" s="19">
        <v>34</v>
      </c>
      <c r="E13" s="19">
        <v>27</v>
      </c>
      <c r="J13" s="17">
        <f>COUNT(F13:I13)</f>
        <v>0</v>
      </c>
      <c r="L13" s="17">
        <v>100</v>
      </c>
      <c r="O13" s="17">
        <f t="shared" si="1"/>
        <v>1</v>
      </c>
      <c r="S13"/>
      <c r="W13" s="17">
        <f>COUNT(P13:V13)</f>
        <v>0</v>
      </c>
      <c r="X13" s="19"/>
      <c r="Y13" s="22">
        <f>+(J13*D13)+(O13*E13)+(W13*$AH$7)+X13</f>
        <v>27</v>
      </c>
      <c r="Z13" s="17" t="s">
        <v>120</v>
      </c>
      <c r="AA13" s="16"/>
      <c r="AD13" s="19"/>
      <c r="AK13" s="21"/>
    </row>
    <row r="14" spans="1:37" x14ac:dyDescent="0.25">
      <c r="A14" s="17" t="s">
        <v>307</v>
      </c>
      <c r="B14" s="17" t="s">
        <v>308</v>
      </c>
      <c r="C14" s="17">
        <v>8</v>
      </c>
      <c r="D14" s="19">
        <v>29</v>
      </c>
      <c r="E14" s="19">
        <v>25</v>
      </c>
      <c r="J14" s="17">
        <f>COUNT(F14:I14)</f>
        <v>0</v>
      </c>
      <c r="K14"/>
      <c r="O14" s="17">
        <f t="shared" si="1"/>
        <v>0</v>
      </c>
      <c r="W14" s="17">
        <f>COUNT(P14:V14)</f>
        <v>0</v>
      </c>
      <c r="X14" s="19"/>
      <c r="Y14" s="22">
        <f>+(J14*D14)+(O14*E14)+(W14*'3 31 19 payroll'!$AH$7)+X14</f>
        <v>0</v>
      </c>
      <c r="Z14" t="s">
        <v>120</v>
      </c>
      <c r="AA14" s="16"/>
      <c r="AB14"/>
      <c r="AC14"/>
      <c r="AD14" s="19"/>
      <c r="AK14" s="21"/>
    </row>
    <row r="15" spans="1:37" x14ac:dyDescent="0.25">
      <c r="A15" s="17" t="s">
        <v>309</v>
      </c>
      <c r="B15" s="17" t="s">
        <v>308</v>
      </c>
      <c r="C15" s="17">
        <v>8</v>
      </c>
      <c r="D15" s="19">
        <v>29</v>
      </c>
      <c r="E15" s="19">
        <v>25</v>
      </c>
      <c r="J15" s="17">
        <f>COUNT(F15:I15)</f>
        <v>0</v>
      </c>
      <c r="K15"/>
      <c r="O15" s="17">
        <f t="shared" si="1"/>
        <v>0</v>
      </c>
      <c r="W15" s="17">
        <f>COUNT(P15:V15)</f>
        <v>0</v>
      </c>
      <c r="X15" s="19"/>
      <c r="Y15" s="22">
        <f>+(J15*D15)+(O15*E15)+(W15*'3 31 19 payroll'!$AH$7)+X15</f>
        <v>0</v>
      </c>
      <c r="Z15" t="s">
        <v>120</v>
      </c>
      <c r="AA15" s="16"/>
      <c r="AB15"/>
      <c r="AC15"/>
      <c r="AD15" s="19"/>
      <c r="AK15" s="21"/>
    </row>
    <row r="16" spans="1:37" x14ac:dyDescent="0.25">
      <c r="A16" t="s">
        <v>466</v>
      </c>
      <c r="B16" t="s">
        <v>467</v>
      </c>
      <c r="C16" s="17">
        <v>8</v>
      </c>
      <c r="D16" s="19">
        <v>29</v>
      </c>
      <c r="E16" s="19">
        <v>25</v>
      </c>
      <c r="J16" s="17">
        <f t="shared" ref="J16" si="7">COUNT(F16:I16)</f>
        <v>0</v>
      </c>
      <c r="K16"/>
      <c r="O16" s="17">
        <f t="shared" ref="O16" si="8">COUNT(K16:N16)</f>
        <v>0</v>
      </c>
      <c r="W16" s="17">
        <f t="shared" ref="W16" si="9">COUNT(P16:V16)</f>
        <v>0</v>
      </c>
      <c r="X16" s="19"/>
      <c r="Y16" s="22">
        <f>+(J16*D16)+(O16*E16)+(W16*'3 31 19 payroll'!$AH$7)+X16</f>
        <v>0</v>
      </c>
      <c r="Z16" s="12" t="s">
        <v>179</v>
      </c>
      <c r="AA16" s="16"/>
      <c r="AB16"/>
      <c r="AC16"/>
      <c r="AD16" s="19"/>
      <c r="AK16" s="21"/>
    </row>
    <row r="17" spans="1:37" x14ac:dyDescent="0.25">
      <c r="A17" s="17" t="s">
        <v>189</v>
      </c>
      <c r="B17" s="17" t="s">
        <v>190</v>
      </c>
      <c r="C17" s="17">
        <v>7</v>
      </c>
      <c r="D17" s="19">
        <v>34</v>
      </c>
      <c r="E17" s="19">
        <v>27</v>
      </c>
      <c r="F17">
        <v>74445</v>
      </c>
      <c r="G17"/>
      <c r="H17"/>
      <c r="I17"/>
      <c r="J17" s="17">
        <f>COUNT(F17:I17)</f>
        <v>1</v>
      </c>
      <c r="K17">
        <v>74613</v>
      </c>
      <c r="L17" s="17">
        <v>74450</v>
      </c>
      <c r="O17" s="17">
        <f t="shared" ref="O17:O62" si="10">COUNT(K17:N17)</f>
        <v>2</v>
      </c>
      <c r="P17"/>
      <c r="Q17"/>
      <c r="R17"/>
      <c r="S17"/>
      <c r="W17" s="17">
        <f t="shared" ref="W17:W26" si="11">COUNT(P17:V17)</f>
        <v>0</v>
      </c>
      <c r="X17" s="19"/>
      <c r="Y17" s="22">
        <f t="shared" ref="Y17:Y26" si="12">+(J17*D17)+(O17*E17)+(W17*$AH$7)+X17</f>
        <v>88</v>
      </c>
      <c r="Z17" s="17" t="s">
        <v>120</v>
      </c>
      <c r="AA17" s="16">
        <v>43559</v>
      </c>
      <c r="AB17" s="19"/>
      <c r="AD17" s="19"/>
      <c r="AE17" s="19"/>
      <c r="AK17" s="21"/>
    </row>
    <row r="18" spans="1:37" x14ac:dyDescent="0.25">
      <c r="A18" s="17" t="s">
        <v>223</v>
      </c>
      <c r="B18" s="17" t="s">
        <v>190</v>
      </c>
      <c r="C18" s="17">
        <v>8</v>
      </c>
      <c r="D18" s="19">
        <v>29</v>
      </c>
      <c r="E18" s="19">
        <v>25</v>
      </c>
      <c r="F18">
        <v>74092</v>
      </c>
      <c r="G18">
        <v>74716</v>
      </c>
      <c r="J18" s="17">
        <f>COUNT(F18:I18)</f>
        <v>2</v>
      </c>
      <c r="K18" s="17">
        <v>74254</v>
      </c>
      <c r="L18" s="17">
        <v>74454</v>
      </c>
      <c r="N18"/>
      <c r="O18" s="17">
        <f t="shared" si="10"/>
        <v>2</v>
      </c>
      <c r="P18">
        <v>74092</v>
      </c>
      <c r="Q18">
        <v>74716</v>
      </c>
      <c r="R18">
        <v>74092</v>
      </c>
      <c r="S18">
        <v>74716</v>
      </c>
      <c r="W18" s="17">
        <f t="shared" si="11"/>
        <v>4</v>
      </c>
      <c r="X18" s="19"/>
      <c r="Y18" s="22">
        <f t="shared" si="12"/>
        <v>208</v>
      </c>
      <c r="Z18" s="17" t="s">
        <v>361</v>
      </c>
      <c r="AA18" s="16">
        <v>43559</v>
      </c>
      <c r="AB18" s="19">
        <f>+Y17+Y18</f>
        <v>296</v>
      </c>
      <c r="AD18" s="19"/>
      <c r="AK18" s="21"/>
    </row>
    <row r="19" spans="1:37" x14ac:dyDescent="0.25">
      <c r="A19" t="s">
        <v>252</v>
      </c>
      <c r="B19" t="s">
        <v>437</v>
      </c>
      <c r="C19">
        <v>7</v>
      </c>
      <c r="D19" s="3">
        <v>34</v>
      </c>
      <c r="E19" s="3">
        <v>27</v>
      </c>
      <c r="F19">
        <v>74316</v>
      </c>
      <c r="G19">
        <v>74317</v>
      </c>
      <c r="H19"/>
      <c r="I19"/>
      <c r="J19" s="17">
        <f>COUNT(F19:I19)</f>
        <v>2</v>
      </c>
      <c r="K19"/>
      <c r="O19" s="17">
        <f t="shared" si="10"/>
        <v>0</v>
      </c>
      <c r="P19"/>
      <c r="Q19"/>
      <c r="S19"/>
      <c r="W19" s="17">
        <f t="shared" si="11"/>
        <v>0</v>
      </c>
      <c r="X19" s="19"/>
      <c r="Y19" s="22">
        <f t="shared" si="12"/>
        <v>68</v>
      </c>
      <c r="Z19" t="s">
        <v>120</v>
      </c>
      <c r="AA19" s="23">
        <v>43559</v>
      </c>
      <c r="AB19" s="23"/>
      <c r="AD19" s="19"/>
      <c r="AK19" s="21"/>
    </row>
    <row r="20" spans="1:37" x14ac:dyDescent="0.25">
      <c r="A20" s="17" t="s">
        <v>252</v>
      </c>
      <c r="B20" s="17" t="s">
        <v>404</v>
      </c>
      <c r="C20" s="17">
        <v>8</v>
      </c>
      <c r="D20" s="19">
        <v>28</v>
      </c>
      <c r="E20" s="19">
        <v>25</v>
      </c>
      <c r="J20" s="17">
        <f>COUNT(F20:I20)</f>
        <v>0</v>
      </c>
      <c r="O20" s="17">
        <f t="shared" si="10"/>
        <v>0</v>
      </c>
      <c r="P20"/>
      <c r="Q20"/>
      <c r="S20"/>
      <c r="W20" s="17">
        <f t="shared" si="11"/>
        <v>0</v>
      </c>
      <c r="X20" s="19"/>
      <c r="Y20" s="22">
        <f t="shared" si="12"/>
        <v>0</v>
      </c>
      <c r="Z20" s="17" t="s">
        <v>120</v>
      </c>
      <c r="AA20" s="16"/>
      <c r="AB20" s="19"/>
      <c r="AC20" s="16"/>
      <c r="AD20" s="19"/>
      <c r="AK20" s="21"/>
    </row>
    <row r="21" spans="1:37" x14ac:dyDescent="0.25">
      <c r="A21" t="s">
        <v>438</v>
      </c>
      <c r="B21" t="s">
        <v>439</v>
      </c>
      <c r="C21">
        <v>8</v>
      </c>
      <c r="D21" s="19">
        <v>29</v>
      </c>
      <c r="E21" s="19">
        <v>25</v>
      </c>
      <c r="F21">
        <v>74088</v>
      </c>
      <c r="G21">
        <v>74717</v>
      </c>
      <c r="H21"/>
      <c r="J21" s="17">
        <f t="shared" ref="J21:J24" si="13">COUNT(F21:I21)</f>
        <v>2</v>
      </c>
      <c r="K21">
        <v>74718</v>
      </c>
      <c r="O21" s="17">
        <f t="shared" si="10"/>
        <v>1</v>
      </c>
      <c r="P21"/>
      <c r="Q21"/>
      <c r="R21"/>
      <c r="S21"/>
      <c r="T21"/>
      <c r="W21" s="17">
        <f t="shared" si="11"/>
        <v>0</v>
      </c>
      <c r="X21" s="19"/>
      <c r="Y21" s="22">
        <f t="shared" si="12"/>
        <v>83</v>
      </c>
      <c r="Z21" t="s">
        <v>120</v>
      </c>
      <c r="AA21" s="1">
        <v>43559</v>
      </c>
      <c r="AB21" s="19"/>
      <c r="AC21" s="16"/>
      <c r="AD21" s="19"/>
      <c r="AK21" s="21"/>
    </row>
    <row r="22" spans="1:37" x14ac:dyDescent="0.25">
      <c r="A22" t="s">
        <v>440</v>
      </c>
      <c r="B22" t="s">
        <v>441</v>
      </c>
      <c r="C22">
        <v>8</v>
      </c>
      <c r="D22" s="19">
        <v>29</v>
      </c>
      <c r="E22" s="19">
        <v>25</v>
      </c>
      <c r="J22" s="17">
        <f t="shared" ref="J22" si="14">COUNT(F22:I22)</f>
        <v>0</v>
      </c>
      <c r="K22">
        <v>74251</v>
      </c>
      <c r="O22" s="17">
        <f t="shared" si="10"/>
        <v>1</v>
      </c>
      <c r="P22"/>
      <c r="Q22"/>
      <c r="S22"/>
      <c r="W22" s="17">
        <f t="shared" si="11"/>
        <v>0</v>
      </c>
      <c r="X22" s="19"/>
      <c r="Y22" s="22">
        <f t="shared" si="12"/>
        <v>25</v>
      </c>
      <c r="Z22" t="s">
        <v>120</v>
      </c>
      <c r="AA22" s="16">
        <v>43559</v>
      </c>
      <c r="AB22" s="19"/>
      <c r="AC22" s="16"/>
      <c r="AD22" s="19"/>
      <c r="AK22" s="21"/>
    </row>
    <row r="23" spans="1:37" x14ac:dyDescent="0.25">
      <c r="A23" s="17" t="s">
        <v>272</v>
      </c>
      <c r="B23" s="17" t="s">
        <v>273</v>
      </c>
      <c r="C23" s="17">
        <v>8</v>
      </c>
      <c r="D23" s="19">
        <v>29</v>
      </c>
      <c r="E23" s="19">
        <v>25</v>
      </c>
      <c r="J23" s="17">
        <f t="shared" si="13"/>
        <v>0</v>
      </c>
      <c r="O23" s="17">
        <f t="shared" si="10"/>
        <v>0</v>
      </c>
      <c r="P23"/>
      <c r="Q23"/>
      <c r="S23"/>
      <c r="W23" s="17">
        <f t="shared" si="11"/>
        <v>0</v>
      </c>
      <c r="X23" s="19"/>
      <c r="Y23" s="22">
        <f t="shared" si="12"/>
        <v>0</v>
      </c>
      <c r="Z23" s="17" t="s">
        <v>120</v>
      </c>
      <c r="AA23" s="16"/>
      <c r="AB23" s="19"/>
      <c r="AD23" s="19"/>
      <c r="AK23" s="21"/>
    </row>
    <row r="24" spans="1:37" x14ac:dyDescent="0.25">
      <c r="A24" s="17" t="s">
        <v>301</v>
      </c>
      <c r="B24" s="17" t="s">
        <v>302</v>
      </c>
      <c r="C24" s="17">
        <v>6</v>
      </c>
      <c r="D24" s="19">
        <v>40</v>
      </c>
      <c r="E24" s="19">
        <v>29</v>
      </c>
      <c r="F24"/>
      <c r="J24" s="17">
        <f t="shared" si="13"/>
        <v>0</v>
      </c>
      <c r="O24" s="17">
        <f t="shared" si="10"/>
        <v>0</v>
      </c>
      <c r="P24"/>
      <c r="Q24"/>
      <c r="S24"/>
      <c r="W24" s="17">
        <f t="shared" si="11"/>
        <v>0</v>
      </c>
      <c r="X24" s="19"/>
      <c r="Y24" s="22">
        <f t="shared" si="12"/>
        <v>0</v>
      </c>
      <c r="Z24" s="17" t="s">
        <v>120</v>
      </c>
      <c r="AA24" s="16"/>
      <c r="AB24" s="19"/>
      <c r="AD24" s="19"/>
      <c r="AE24" s="19"/>
      <c r="AK24" s="21"/>
    </row>
    <row r="25" spans="1:37" x14ac:dyDescent="0.25">
      <c r="A25" s="17" t="s">
        <v>236</v>
      </c>
      <c r="B25" s="17" t="s">
        <v>237</v>
      </c>
      <c r="C25" s="17">
        <v>8</v>
      </c>
      <c r="D25" s="19">
        <v>29</v>
      </c>
      <c r="E25" s="19">
        <v>25</v>
      </c>
      <c r="J25" s="17">
        <f>COUNT(F25:I25)</f>
        <v>0</v>
      </c>
      <c r="O25" s="17">
        <f t="shared" si="10"/>
        <v>0</v>
      </c>
      <c r="P25"/>
      <c r="Q25"/>
      <c r="S25"/>
      <c r="W25" s="17">
        <f t="shared" si="11"/>
        <v>0</v>
      </c>
      <c r="X25" s="19"/>
      <c r="Y25" s="22">
        <f t="shared" si="12"/>
        <v>0</v>
      </c>
      <c r="Z25" s="17" t="s">
        <v>120</v>
      </c>
      <c r="AA25" s="23"/>
      <c r="AB25" s="19"/>
      <c r="AC25" s="16"/>
      <c r="AD25" s="19"/>
      <c r="AE25" s="25"/>
      <c r="AK25" s="21"/>
    </row>
    <row r="26" spans="1:37" x14ac:dyDescent="0.25">
      <c r="A26" s="17" t="s">
        <v>31</v>
      </c>
      <c r="B26" s="17" t="s">
        <v>32</v>
      </c>
      <c r="C26" s="17">
        <v>8</v>
      </c>
      <c r="D26" s="19">
        <v>29</v>
      </c>
      <c r="E26" s="19">
        <v>25</v>
      </c>
      <c r="F26"/>
      <c r="G26"/>
      <c r="J26" s="17">
        <f>COUNT(F26:I26)</f>
        <v>0</v>
      </c>
      <c r="O26" s="17">
        <f t="shared" si="10"/>
        <v>0</v>
      </c>
      <c r="P26"/>
      <c r="Q26"/>
      <c r="S26"/>
      <c r="W26" s="17">
        <f t="shared" si="11"/>
        <v>0</v>
      </c>
      <c r="X26" s="19"/>
      <c r="Y26" s="22">
        <f t="shared" si="12"/>
        <v>0</v>
      </c>
      <c r="Z26" s="17" t="s">
        <v>120</v>
      </c>
      <c r="AA26" s="16"/>
      <c r="AB26" s="19"/>
      <c r="AD26" s="19"/>
      <c r="AE26" s="25"/>
      <c r="AK26" s="21"/>
    </row>
    <row r="27" spans="1:37" x14ac:dyDescent="0.25">
      <c r="A27" t="s">
        <v>453</v>
      </c>
      <c r="B27" t="s">
        <v>450</v>
      </c>
      <c r="C27">
        <v>8</v>
      </c>
      <c r="D27" s="19">
        <v>29</v>
      </c>
      <c r="E27" s="19">
        <v>25</v>
      </c>
      <c r="F27">
        <v>74533</v>
      </c>
      <c r="G27">
        <v>74537</v>
      </c>
      <c r="J27" s="17">
        <f t="shared" ref="J27" si="15">COUNT(F27:I27)</f>
        <v>2</v>
      </c>
      <c r="K27" s="17">
        <v>74535</v>
      </c>
      <c r="L27" s="17">
        <v>74538</v>
      </c>
      <c r="N27"/>
      <c r="O27" s="17">
        <f t="shared" si="10"/>
        <v>2</v>
      </c>
      <c r="P27">
        <v>74533</v>
      </c>
      <c r="Q27">
        <v>74533</v>
      </c>
      <c r="S27"/>
      <c r="W27" s="17">
        <f t="shared" ref="W27" si="16">COUNT(P27:V27)</f>
        <v>2</v>
      </c>
      <c r="X27" s="19"/>
      <c r="Y27" s="22">
        <f t="shared" ref="Y27" si="17">+(J27*D27)+(O27*E27)+(W27*$AH$7)+X27</f>
        <v>158</v>
      </c>
      <c r="Z27" t="s">
        <v>120</v>
      </c>
      <c r="AA27" s="16">
        <v>43559</v>
      </c>
      <c r="AB27" s="19"/>
      <c r="AD27" s="19"/>
      <c r="AE27" s="25"/>
      <c r="AK27" s="21"/>
    </row>
    <row r="28" spans="1:37" x14ac:dyDescent="0.25">
      <c r="A28" s="17" t="s">
        <v>58</v>
      </c>
      <c r="B28" s="17" t="s">
        <v>59</v>
      </c>
      <c r="C28" s="17">
        <v>7</v>
      </c>
      <c r="D28" s="19">
        <v>34</v>
      </c>
      <c r="E28" s="19">
        <v>27</v>
      </c>
      <c r="F28">
        <v>74257</v>
      </c>
      <c r="G28">
        <v>74449</v>
      </c>
      <c r="J28" s="17">
        <f t="shared" ref="J28:J43" si="18">COUNT(F28:I28)</f>
        <v>2</v>
      </c>
      <c r="O28" s="17">
        <f t="shared" si="10"/>
        <v>0</v>
      </c>
      <c r="P28">
        <v>74257</v>
      </c>
      <c r="Q28">
        <v>74449</v>
      </c>
      <c r="S28"/>
      <c r="W28" s="17">
        <f t="shared" ref="W28:W48" si="19">COUNT(P28:V28)</f>
        <v>2</v>
      </c>
      <c r="X28" s="19"/>
      <c r="Y28" s="22">
        <f t="shared" ref="Y28:Y43" si="20">+(J28*D28)+(O28*E28)+(W28*$AH$7)+X28</f>
        <v>118</v>
      </c>
      <c r="Z28" s="17" t="s">
        <v>120</v>
      </c>
      <c r="AA28" s="16">
        <v>43559</v>
      </c>
      <c r="AB28" s="23"/>
      <c r="AD28" s="19"/>
      <c r="AK28" s="21"/>
    </row>
    <row r="29" spans="1:37" x14ac:dyDescent="0.25">
      <c r="A29" s="17" t="s">
        <v>50</v>
      </c>
      <c r="B29" s="17" t="s">
        <v>86</v>
      </c>
      <c r="C29" s="17">
        <v>6</v>
      </c>
      <c r="D29" s="19">
        <v>40</v>
      </c>
      <c r="E29" s="19">
        <v>29</v>
      </c>
      <c r="F29"/>
      <c r="G29"/>
      <c r="J29" s="17">
        <f t="shared" si="18"/>
        <v>0</v>
      </c>
      <c r="O29" s="17">
        <f t="shared" si="10"/>
        <v>0</v>
      </c>
      <c r="P29"/>
      <c r="Q29"/>
      <c r="S29"/>
      <c r="W29" s="17">
        <f t="shared" si="19"/>
        <v>0</v>
      </c>
      <c r="X29" s="19"/>
      <c r="Y29" s="22">
        <f t="shared" si="20"/>
        <v>0</v>
      </c>
      <c r="Z29" s="17" t="s">
        <v>120</v>
      </c>
      <c r="AA29" s="16"/>
      <c r="AB29" s="19"/>
      <c r="AD29" s="19"/>
      <c r="AK29" s="21"/>
    </row>
    <row r="30" spans="1:37" x14ac:dyDescent="0.25">
      <c r="A30" t="s">
        <v>541</v>
      </c>
      <c r="B30" s="17" t="s">
        <v>327</v>
      </c>
      <c r="C30" s="17">
        <v>8</v>
      </c>
      <c r="D30" s="19">
        <v>29</v>
      </c>
      <c r="E30" s="19">
        <v>25</v>
      </c>
      <c r="F30"/>
      <c r="G30"/>
      <c r="H30"/>
      <c r="I30"/>
      <c r="J30" s="17">
        <f t="shared" si="18"/>
        <v>0</v>
      </c>
      <c r="K30" s="17">
        <v>74448</v>
      </c>
      <c r="L30" s="17">
        <v>74451</v>
      </c>
      <c r="M30" s="17">
        <v>74319</v>
      </c>
      <c r="N30">
        <v>74445</v>
      </c>
      <c r="O30" s="17">
        <f t="shared" si="10"/>
        <v>4</v>
      </c>
      <c r="P30"/>
      <c r="Q30"/>
      <c r="S30"/>
      <c r="W30" s="17">
        <f t="shared" si="19"/>
        <v>0</v>
      </c>
      <c r="X30" s="19"/>
      <c r="Y30" s="22">
        <f t="shared" si="20"/>
        <v>100</v>
      </c>
      <c r="Z30" s="34" t="s">
        <v>598</v>
      </c>
      <c r="AA30" s="23"/>
      <c r="AB30" s="19"/>
      <c r="AD30" s="19">
        <v>100</v>
      </c>
      <c r="AK30" s="21"/>
    </row>
    <row r="31" spans="1:37" x14ac:dyDescent="0.25">
      <c r="A31" s="17" t="s">
        <v>36</v>
      </c>
      <c r="B31" s="17" t="s">
        <v>257</v>
      </c>
      <c r="C31" s="17">
        <v>8</v>
      </c>
      <c r="D31" s="19">
        <v>29</v>
      </c>
      <c r="E31" s="19">
        <v>25</v>
      </c>
      <c r="F31"/>
      <c r="G31"/>
      <c r="H31"/>
      <c r="J31" s="17">
        <f t="shared" si="18"/>
        <v>0</v>
      </c>
      <c r="O31" s="17">
        <f t="shared" si="10"/>
        <v>0</v>
      </c>
      <c r="P31"/>
      <c r="Q31"/>
      <c r="S31"/>
      <c r="W31" s="17">
        <f t="shared" si="19"/>
        <v>0</v>
      </c>
      <c r="X31" s="19"/>
      <c r="Y31" s="22">
        <f t="shared" si="20"/>
        <v>0</v>
      </c>
      <c r="Z31" s="17" t="s">
        <v>120</v>
      </c>
      <c r="AA31" s="16"/>
      <c r="AB31" s="19"/>
      <c r="AD31" s="19"/>
      <c r="AK31" s="21"/>
    </row>
    <row r="32" spans="1:37" x14ac:dyDescent="0.25">
      <c r="A32" t="s">
        <v>427</v>
      </c>
      <c r="B32" t="s">
        <v>428</v>
      </c>
      <c r="C32">
        <v>5</v>
      </c>
      <c r="D32" s="19">
        <v>47</v>
      </c>
      <c r="E32" s="19">
        <v>32</v>
      </c>
      <c r="F32"/>
      <c r="G32"/>
      <c r="H32"/>
      <c r="J32" s="17">
        <f t="shared" si="18"/>
        <v>0</v>
      </c>
      <c r="O32" s="17">
        <f t="shared" si="10"/>
        <v>0</v>
      </c>
      <c r="P32"/>
      <c r="Q32"/>
      <c r="S32"/>
      <c r="W32" s="17">
        <f t="shared" si="19"/>
        <v>0</v>
      </c>
      <c r="X32" s="19"/>
      <c r="Y32" s="22">
        <f t="shared" si="20"/>
        <v>0</v>
      </c>
      <c r="Z32" s="12" t="s">
        <v>179</v>
      </c>
      <c r="AA32" s="16"/>
      <c r="AB32" s="19"/>
      <c r="AD32" s="19"/>
      <c r="AK32" s="21"/>
    </row>
    <row r="33" spans="1:37" x14ac:dyDescent="0.25">
      <c r="A33" s="17" t="s">
        <v>280</v>
      </c>
      <c r="B33" s="17" t="s">
        <v>352</v>
      </c>
      <c r="C33" s="17">
        <v>8</v>
      </c>
      <c r="D33" s="19">
        <v>29</v>
      </c>
      <c r="E33" s="19">
        <v>25</v>
      </c>
      <c r="J33" s="17">
        <f>COUNT(F33:I33)</f>
        <v>0</v>
      </c>
      <c r="K33" s="17">
        <v>74717</v>
      </c>
      <c r="O33" s="17">
        <f>COUNT(K33:N33)</f>
        <v>1</v>
      </c>
      <c r="P33"/>
      <c r="Q33"/>
      <c r="S33"/>
      <c r="W33" s="17">
        <f>COUNT(P33:V33)</f>
        <v>0</v>
      </c>
      <c r="X33" s="19"/>
      <c r="Y33" s="22">
        <f>+(J33*D33)+(O33*E33)+(W33*'3 31 19 payroll'!$AH$7)+X33</f>
        <v>25</v>
      </c>
      <c r="Z33" s="17" t="s">
        <v>384</v>
      </c>
      <c r="AA33" s="16">
        <v>43559</v>
      </c>
      <c r="AB33" s="19"/>
      <c r="AD33" s="19"/>
      <c r="AK33" s="21"/>
    </row>
    <row r="34" spans="1:37" x14ac:dyDescent="0.25">
      <c r="A34" s="17" t="s">
        <v>74</v>
      </c>
      <c r="B34" s="17" t="s">
        <v>75</v>
      </c>
      <c r="C34" s="17">
        <v>8</v>
      </c>
      <c r="D34" s="19">
        <v>29</v>
      </c>
      <c r="E34" s="19">
        <v>25</v>
      </c>
      <c r="F34">
        <v>74259</v>
      </c>
      <c r="J34" s="17">
        <f t="shared" si="18"/>
        <v>1</v>
      </c>
      <c r="K34" s="17">
        <v>74534</v>
      </c>
      <c r="O34" s="17">
        <f t="shared" si="10"/>
        <v>1</v>
      </c>
      <c r="P34">
        <v>74529</v>
      </c>
      <c r="Q34">
        <v>74529</v>
      </c>
      <c r="S34"/>
      <c r="W34" s="17">
        <f t="shared" si="19"/>
        <v>2</v>
      </c>
      <c r="X34" s="19"/>
      <c r="Y34" s="22">
        <f t="shared" si="20"/>
        <v>104</v>
      </c>
      <c r="Z34" s="17" t="s">
        <v>120</v>
      </c>
      <c r="AA34" s="23">
        <v>43559</v>
      </c>
      <c r="AB34" s="23"/>
      <c r="AD34" s="19"/>
      <c r="AK34" s="21"/>
    </row>
    <row r="35" spans="1:37" x14ac:dyDescent="0.25">
      <c r="A35" s="17" t="s">
        <v>0</v>
      </c>
      <c r="B35" s="17" t="s">
        <v>194</v>
      </c>
      <c r="C35" s="17">
        <v>7</v>
      </c>
      <c r="D35" s="19">
        <v>34</v>
      </c>
      <c r="E35" s="19">
        <v>27</v>
      </c>
      <c r="F35">
        <v>74451</v>
      </c>
      <c r="G35"/>
      <c r="J35" s="17">
        <f t="shared" si="18"/>
        <v>1</v>
      </c>
      <c r="K35">
        <v>74319</v>
      </c>
      <c r="O35" s="17">
        <f t="shared" si="10"/>
        <v>1</v>
      </c>
      <c r="P35">
        <v>74451</v>
      </c>
      <c r="Q35"/>
      <c r="S35"/>
      <c r="W35" s="17">
        <f t="shared" si="19"/>
        <v>1</v>
      </c>
      <c r="X35" s="19"/>
      <c r="Y35" s="22">
        <f t="shared" si="20"/>
        <v>86</v>
      </c>
      <c r="Z35" s="17" t="s">
        <v>120</v>
      </c>
      <c r="AA35" s="16">
        <v>43559</v>
      </c>
      <c r="AB35" s="23"/>
      <c r="AD35" s="19"/>
      <c r="AK35" s="21"/>
    </row>
    <row r="36" spans="1:37" x14ac:dyDescent="0.25">
      <c r="A36" s="17" t="s">
        <v>145</v>
      </c>
      <c r="B36" s="17" t="s">
        <v>25</v>
      </c>
      <c r="C36" s="17">
        <v>6</v>
      </c>
      <c r="D36" s="19">
        <v>40</v>
      </c>
      <c r="E36" s="19">
        <v>29</v>
      </c>
      <c r="F36"/>
      <c r="G36"/>
      <c r="J36" s="17">
        <f t="shared" si="18"/>
        <v>0</v>
      </c>
      <c r="O36" s="17">
        <f t="shared" si="10"/>
        <v>0</v>
      </c>
      <c r="P36"/>
      <c r="Q36"/>
      <c r="S36"/>
      <c r="W36" s="17">
        <f t="shared" si="19"/>
        <v>0</v>
      </c>
      <c r="X36" s="19"/>
      <c r="Y36" s="22">
        <f t="shared" si="20"/>
        <v>0</v>
      </c>
      <c r="Z36" s="17" t="s">
        <v>120</v>
      </c>
      <c r="AA36" s="16"/>
      <c r="AB36" s="19"/>
      <c r="AD36" s="19"/>
      <c r="AK36" s="21"/>
    </row>
    <row r="37" spans="1:37" x14ac:dyDescent="0.25">
      <c r="A37" s="17" t="s">
        <v>11</v>
      </c>
      <c r="B37" s="17" t="s">
        <v>12</v>
      </c>
      <c r="C37" s="17">
        <v>6</v>
      </c>
      <c r="D37" s="19">
        <v>40</v>
      </c>
      <c r="E37" s="19">
        <v>29</v>
      </c>
      <c r="F37"/>
      <c r="G37"/>
      <c r="J37" s="17">
        <f t="shared" si="18"/>
        <v>0</v>
      </c>
      <c r="O37" s="17">
        <f t="shared" si="10"/>
        <v>0</v>
      </c>
      <c r="P37"/>
      <c r="Q37"/>
      <c r="S37"/>
      <c r="W37" s="17">
        <f t="shared" si="19"/>
        <v>0</v>
      </c>
      <c r="X37" s="19"/>
      <c r="Y37" s="22">
        <f t="shared" si="20"/>
        <v>0</v>
      </c>
      <c r="Z37" s="17" t="s">
        <v>120</v>
      </c>
      <c r="AA37" s="16"/>
      <c r="AB37" s="19"/>
      <c r="AC37" s="16"/>
      <c r="AD37" s="19"/>
      <c r="AE37" s="19"/>
      <c r="AK37" s="21"/>
    </row>
    <row r="38" spans="1:37" x14ac:dyDescent="0.25">
      <c r="A38" s="17" t="s">
        <v>238</v>
      </c>
      <c r="B38" s="17" t="s">
        <v>206</v>
      </c>
      <c r="C38" s="17">
        <v>6</v>
      </c>
      <c r="D38" s="19">
        <v>40</v>
      </c>
      <c r="E38" s="19">
        <v>29</v>
      </c>
      <c r="F38"/>
      <c r="G38"/>
      <c r="J38" s="17">
        <f t="shared" si="18"/>
        <v>0</v>
      </c>
      <c r="O38" s="17">
        <f t="shared" si="10"/>
        <v>0</v>
      </c>
      <c r="P38"/>
      <c r="Q38"/>
      <c r="S38"/>
      <c r="W38" s="17">
        <f t="shared" si="19"/>
        <v>0</v>
      </c>
      <c r="X38" s="19"/>
      <c r="Y38" s="22">
        <f t="shared" si="20"/>
        <v>0</v>
      </c>
      <c r="Z38" s="17" t="s">
        <v>120</v>
      </c>
      <c r="AA38" s="16"/>
      <c r="AB38" s="23"/>
      <c r="AD38" s="19"/>
      <c r="AF38" s="27"/>
      <c r="AG38" s="16"/>
      <c r="AK38" s="21"/>
    </row>
    <row r="39" spans="1:37" x14ac:dyDescent="0.25">
      <c r="A39" s="17" t="s">
        <v>23</v>
      </c>
      <c r="B39" s="17" t="s">
        <v>131</v>
      </c>
      <c r="C39" s="17">
        <v>8</v>
      </c>
      <c r="D39" s="19">
        <v>29</v>
      </c>
      <c r="E39" s="19">
        <v>25</v>
      </c>
      <c r="F39"/>
      <c r="J39" s="17">
        <f t="shared" si="18"/>
        <v>0</v>
      </c>
      <c r="O39" s="17">
        <f t="shared" si="10"/>
        <v>0</v>
      </c>
      <c r="P39"/>
      <c r="Q39"/>
      <c r="S39"/>
      <c r="W39" s="17">
        <f t="shared" si="19"/>
        <v>0</v>
      </c>
      <c r="X39" s="19"/>
      <c r="Y39" s="22">
        <f t="shared" si="20"/>
        <v>0</v>
      </c>
      <c r="Z39" s="17" t="s">
        <v>120</v>
      </c>
      <c r="AA39" s="1"/>
      <c r="AB39" s="19"/>
      <c r="AC39" s="16"/>
      <c r="AD39" s="19"/>
    </row>
    <row r="40" spans="1:37" x14ac:dyDescent="0.25">
      <c r="A40" s="17" t="s">
        <v>368</v>
      </c>
      <c r="B40" s="17" t="s">
        <v>230</v>
      </c>
      <c r="C40" s="17">
        <v>8</v>
      </c>
      <c r="D40" s="19">
        <v>29</v>
      </c>
      <c r="E40" s="19">
        <v>25</v>
      </c>
      <c r="F40"/>
      <c r="G40"/>
      <c r="H40"/>
      <c r="I40"/>
      <c r="J40" s="17">
        <f t="shared" si="18"/>
        <v>0</v>
      </c>
      <c r="K40"/>
      <c r="O40" s="17">
        <f t="shared" si="10"/>
        <v>0</v>
      </c>
      <c r="P40"/>
      <c r="Q40"/>
      <c r="R40"/>
      <c r="S40"/>
      <c r="T40"/>
      <c r="W40" s="17">
        <f t="shared" si="19"/>
        <v>0</v>
      </c>
      <c r="X40" s="19"/>
      <c r="Y40" s="22">
        <f t="shared" si="20"/>
        <v>0</v>
      </c>
      <c r="Z40" s="17" t="s">
        <v>120</v>
      </c>
      <c r="AA40" s="16"/>
      <c r="AB40" s="19"/>
      <c r="AC40" s="16"/>
      <c r="AD40" s="19"/>
      <c r="AF40" s="27"/>
      <c r="AG40" s="16"/>
      <c r="AK40" s="21"/>
    </row>
    <row r="41" spans="1:37" x14ac:dyDescent="0.25">
      <c r="A41" s="17" t="s">
        <v>349</v>
      </c>
      <c r="B41" s="17" t="s">
        <v>230</v>
      </c>
      <c r="C41" s="17">
        <v>6</v>
      </c>
      <c r="D41" s="19">
        <v>40</v>
      </c>
      <c r="E41" s="19">
        <v>29</v>
      </c>
      <c r="F41"/>
      <c r="J41" s="17">
        <f t="shared" si="18"/>
        <v>0</v>
      </c>
      <c r="K41" s="17">
        <v>74317</v>
      </c>
      <c r="O41" s="17">
        <f t="shared" si="10"/>
        <v>1</v>
      </c>
      <c r="P41"/>
      <c r="Q41"/>
      <c r="S41"/>
      <c r="W41" s="17">
        <f t="shared" si="19"/>
        <v>0</v>
      </c>
      <c r="X41" s="19"/>
      <c r="Y41" s="22">
        <f t="shared" si="20"/>
        <v>29</v>
      </c>
      <c r="Z41" s="17" t="s">
        <v>120</v>
      </c>
      <c r="AA41" s="16">
        <v>43559</v>
      </c>
      <c r="AB41" s="19"/>
      <c r="AC41" s="16"/>
      <c r="AD41" s="19"/>
      <c r="AF41" s="27"/>
      <c r="AG41" s="16"/>
      <c r="AK41" s="21"/>
    </row>
    <row r="42" spans="1:37" x14ac:dyDescent="0.25">
      <c r="A42" t="s">
        <v>47</v>
      </c>
      <c r="B42" t="s">
        <v>432</v>
      </c>
      <c r="C42" s="17">
        <v>8</v>
      </c>
      <c r="D42" s="19">
        <v>29</v>
      </c>
      <c r="E42" s="19">
        <v>25</v>
      </c>
      <c r="F42"/>
      <c r="J42" s="17">
        <f t="shared" si="18"/>
        <v>0</v>
      </c>
      <c r="O42" s="17">
        <f t="shared" si="10"/>
        <v>0</v>
      </c>
      <c r="P42"/>
      <c r="Q42"/>
      <c r="S42"/>
      <c r="W42" s="17">
        <f t="shared" si="19"/>
        <v>0</v>
      </c>
      <c r="X42" s="19"/>
      <c r="Y42" s="22">
        <f t="shared" si="20"/>
        <v>0</v>
      </c>
      <c r="Z42" s="17" t="s">
        <v>120</v>
      </c>
      <c r="AA42" s="16"/>
      <c r="AB42" s="19"/>
      <c r="AC42" s="16"/>
      <c r="AD42" s="19"/>
      <c r="AF42" s="27"/>
      <c r="AG42" s="16"/>
      <c r="AK42" s="21"/>
    </row>
    <row r="43" spans="1:37" x14ac:dyDescent="0.25">
      <c r="A43" t="s">
        <v>431</v>
      </c>
      <c r="B43" t="s">
        <v>432</v>
      </c>
      <c r="C43" s="17">
        <v>8</v>
      </c>
      <c r="D43" s="19">
        <v>29</v>
      </c>
      <c r="E43" s="19">
        <v>25</v>
      </c>
      <c r="F43"/>
      <c r="J43" s="17">
        <f t="shared" si="18"/>
        <v>0</v>
      </c>
      <c r="O43" s="17">
        <f t="shared" si="10"/>
        <v>0</v>
      </c>
      <c r="P43"/>
      <c r="Q43"/>
      <c r="S43"/>
      <c r="W43" s="17">
        <f t="shared" si="19"/>
        <v>0</v>
      </c>
      <c r="X43" s="19"/>
      <c r="Y43" s="22">
        <f t="shared" si="20"/>
        <v>0</v>
      </c>
      <c r="Z43" s="17" t="s">
        <v>120</v>
      </c>
      <c r="AA43" s="16"/>
      <c r="AB43" s="19"/>
      <c r="AC43" s="16"/>
      <c r="AD43" s="19"/>
      <c r="AF43" s="27"/>
      <c r="AG43" s="16"/>
      <c r="AK43" s="21"/>
    </row>
    <row r="44" spans="1:37" x14ac:dyDescent="0.25">
      <c r="A44" t="s">
        <v>145</v>
      </c>
      <c r="B44" t="s">
        <v>73</v>
      </c>
      <c r="C44">
        <v>8</v>
      </c>
      <c r="D44" s="19">
        <v>29</v>
      </c>
      <c r="E44" s="19">
        <v>25</v>
      </c>
      <c r="F44"/>
      <c r="J44" s="17">
        <f t="shared" ref="J44" si="21">COUNT(F44:I44)</f>
        <v>0</v>
      </c>
      <c r="N44"/>
      <c r="O44" s="17">
        <f t="shared" si="10"/>
        <v>0</v>
      </c>
      <c r="P44"/>
      <c r="Q44"/>
      <c r="S44"/>
      <c r="W44" s="17">
        <f t="shared" si="19"/>
        <v>0</v>
      </c>
      <c r="X44" s="19"/>
      <c r="Y44" s="22">
        <f t="shared" ref="Y44" si="22">+(J44*D44)+(O44*E44)+(W44*$AH$7)+X44</f>
        <v>0</v>
      </c>
      <c r="Z44" t="s">
        <v>268</v>
      </c>
      <c r="AA44" s="16"/>
      <c r="AB44" s="19"/>
      <c r="AC44" s="16"/>
      <c r="AD44" s="19"/>
      <c r="AF44" s="27"/>
      <c r="AG44" s="16"/>
      <c r="AK44" s="21"/>
    </row>
    <row r="45" spans="1:37" x14ac:dyDescent="0.25">
      <c r="A45" s="17" t="s">
        <v>263</v>
      </c>
      <c r="B45" s="17" t="s">
        <v>73</v>
      </c>
      <c r="C45" s="17">
        <v>8</v>
      </c>
      <c r="D45" s="19">
        <v>29</v>
      </c>
      <c r="E45" s="19">
        <v>25</v>
      </c>
      <c r="F45"/>
      <c r="J45" s="17">
        <f>COUNT(F45:I45)</f>
        <v>0</v>
      </c>
      <c r="N45"/>
      <c r="O45" s="17">
        <f t="shared" si="10"/>
        <v>0</v>
      </c>
      <c r="P45"/>
      <c r="Q45"/>
      <c r="S45"/>
      <c r="W45" s="17">
        <f t="shared" si="19"/>
        <v>0</v>
      </c>
      <c r="X45" s="19"/>
      <c r="Y45" s="22">
        <f>+(J45*D45)+(O45*E45)+(W45*$AH$7)+X45</f>
        <v>0</v>
      </c>
      <c r="Z45" s="17" t="s">
        <v>268</v>
      </c>
      <c r="AA45" s="23"/>
      <c r="AB45" s="3"/>
      <c r="AD45" s="19"/>
      <c r="AK45" s="21"/>
    </row>
    <row r="46" spans="1:37" x14ac:dyDescent="0.25">
      <c r="A46" s="17" t="s">
        <v>72</v>
      </c>
      <c r="B46" s="17" t="s">
        <v>73</v>
      </c>
      <c r="C46" s="17">
        <v>8</v>
      </c>
      <c r="D46" s="19">
        <v>29</v>
      </c>
      <c r="E46" s="19">
        <v>25</v>
      </c>
      <c r="F46"/>
      <c r="G46"/>
      <c r="H46"/>
      <c r="I46"/>
      <c r="J46" s="17">
        <f>COUNT(F46:I46)</f>
        <v>0</v>
      </c>
      <c r="N46"/>
      <c r="O46" s="17">
        <f t="shared" si="10"/>
        <v>0</v>
      </c>
      <c r="P46"/>
      <c r="Q46"/>
      <c r="S46"/>
      <c r="W46" s="17">
        <f t="shared" si="19"/>
        <v>0</v>
      </c>
      <c r="X46" s="19"/>
      <c r="Y46" s="22">
        <f>+(J46*D46)+(O46*E46)+(W46*$AH$7)+X46</f>
        <v>0</v>
      </c>
      <c r="Z46" s="17" t="s">
        <v>120</v>
      </c>
      <c r="AA46" s="16"/>
      <c r="AB46" s="25"/>
      <c r="AD46" s="19"/>
      <c r="AK46" s="21"/>
    </row>
    <row r="47" spans="1:37" x14ac:dyDescent="0.25">
      <c r="A47" s="17" t="s">
        <v>78</v>
      </c>
      <c r="B47" s="17" t="s">
        <v>160</v>
      </c>
      <c r="C47" s="17">
        <v>8</v>
      </c>
      <c r="D47" s="19">
        <v>29</v>
      </c>
      <c r="E47" s="19">
        <v>25</v>
      </c>
      <c r="J47" s="17">
        <f>COUNT(F47:I47)</f>
        <v>0</v>
      </c>
      <c r="O47" s="17">
        <f t="shared" si="10"/>
        <v>0</v>
      </c>
      <c r="P47"/>
      <c r="Q47"/>
      <c r="S47"/>
      <c r="W47" s="17">
        <f t="shared" si="19"/>
        <v>0</v>
      </c>
      <c r="X47" s="19"/>
      <c r="Y47" s="22">
        <f>+(J47*D47)+(O47*E47)+(W47*$AH$7)+X47</f>
        <v>0</v>
      </c>
      <c r="Z47" s="17" t="s">
        <v>120</v>
      </c>
      <c r="AA47" s="16"/>
      <c r="AB47" s="23"/>
      <c r="AD47" s="19"/>
      <c r="AK47" s="21"/>
    </row>
    <row r="48" spans="1:37" x14ac:dyDescent="0.25">
      <c r="A48" s="17" t="s">
        <v>200</v>
      </c>
      <c r="B48" s="17" t="s">
        <v>201</v>
      </c>
      <c r="C48" s="17">
        <v>8</v>
      </c>
      <c r="D48" s="19">
        <v>29</v>
      </c>
      <c r="E48" s="19">
        <v>25</v>
      </c>
      <c r="F48"/>
      <c r="J48" s="17">
        <f>COUNT(F48:I48)</f>
        <v>0</v>
      </c>
      <c r="K48"/>
      <c r="O48" s="17">
        <f t="shared" si="10"/>
        <v>0</v>
      </c>
      <c r="P48"/>
      <c r="Q48"/>
      <c r="S48"/>
      <c r="W48" s="17">
        <f t="shared" si="19"/>
        <v>0</v>
      </c>
      <c r="X48" s="19"/>
      <c r="Y48" s="22">
        <f>+(J48*D48)+(O48*E48)+(W48*$AH$7)+X48</f>
        <v>0</v>
      </c>
      <c r="Z48" t="s">
        <v>120</v>
      </c>
      <c r="AA48" s="16"/>
      <c r="AB48" s="23"/>
      <c r="AD48" s="19"/>
      <c r="AK48" s="21"/>
    </row>
    <row r="49" spans="1:37" x14ac:dyDescent="0.25">
      <c r="A49" t="s">
        <v>456</v>
      </c>
      <c r="B49" t="s">
        <v>459</v>
      </c>
      <c r="C49">
        <v>8</v>
      </c>
      <c r="D49" s="19">
        <v>29</v>
      </c>
      <c r="E49" s="19">
        <v>25</v>
      </c>
      <c r="F49"/>
      <c r="J49" s="17">
        <f t="shared" ref="J49" si="23">COUNT(F49:I49)</f>
        <v>0</v>
      </c>
      <c r="K49" s="17">
        <v>74719</v>
      </c>
      <c r="L49"/>
      <c r="O49" s="17">
        <f t="shared" si="10"/>
        <v>1</v>
      </c>
      <c r="P49"/>
      <c r="Q49"/>
      <c r="S49"/>
      <c r="W49" s="17">
        <f t="shared" ref="W49" si="24">COUNT(P49:V49)</f>
        <v>0</v>
      </c>
      <c r="X49" s="19"/>
      <c r="Y49" s="22">
        <f t="shared" ref="Y49" si="25">+(J49*D49)+(O49*E49)+(W49*$AH$7)+X49</f>
        <v>25</v>
      </c>
      <c r="Z49" t="s">
        <v>120</v>
      </c>
      <c r="AA49" s="16">
        <v>43559</v>
      </c>
      <c r="AB49" s="23"/>
      <c r="AD49" s="19"/>
      <c r="AK49" s="21"/>
    </row>
    <row r="50" spans="1:37" x14ac:dyDescent="0.25">
      <c r="A50" s="17" t="s">
        <v>21</v>
      </c>
      <c r="B50" s="17" t="s">
        <v>22</v>
      </c>
      <c r="C50" s="17">
        <v>6</v>
      </c>
      <c r="D50" s="19">
        <v>40</v>
      </c>
      <c r="E50" s="19">
        <v>29</v>
      </c>
      <c r="F50"/>
      <c r="J50" s="17">
        <f t="shared" ref="J50:J63" si="26">COUNT(F50:I50)</f>
        <v>0</v>
      </c>
      <c r="O50" s="17">
        <f t="shared" si="10"/>
        <v>0</v>
      </c>
      <c r="P50"/>
      <c r="Q50"/>
      <c r="S50"/>
      <c r="W50" s="17">
        <f t="shared" ref="W50:W63" si="27">COUNT(P50:V50)</f>
        <v>0</v>
      </c>
      <c r="X50" s="19"/>
      <c r="Y50" s="22">
        <f t="shared" ref="Y50:Y63" si="28">+(J50*D50)+(O50*E50)+(W50*$AH$7)+X50</f>
        <v>0</v>
      </c>
      <c r="Z50" s="17" t="s">
        <v>120</v>
      </c>
      <c r="AA50" s="16"/>
      <c r="AB50" s="23"/>
      <c r="AD50" s="19"/>
      <c r="AK50" s="21"/>
    </row>
    <row r="51" spans="1:37" x14ac:dyDescent="0.25">
      <c r="A51" s="17" t="s">
        <v>293</v>
      </c>
      <c r="B51" s="17" t="s">
        <v>294</v>
      </c>
      <c r="C51" s="17">
        <v>8</v>
      </c>
      <c r="D51" s="19">
        <v>29</v>
      </c>
      <c r="E51" s="19">
        <v>25</v>
      </c>
      <c r="F51"/>
      <c r="J51" s="17">
        <f t="shared" si="26"/>
        <v>0</v>
      </c>
      <c r="K51"/>
      <c r="O51" s="17">
        <f t="shared" si="10"/>
        <v>0</v>
      </c>
      <c r="P51"/>
      <c r="Q51"/>
      <c r="S51"/>
      <c r="W51" s="17">
        <f t="shared" si="27"/>
        <v>0</v>
      </c>
      <c r="X51" s="19"/>
      <c r="Y51" s="22">
        <f t="shared" si="28"/>
        <v>0</v>
      </c>
      <c r="Z51" s="28" t="s">
        <v>179</v>
      </c>
      <c r="AA51" s="16"/>
      <c r="AB51" s="19"/>
      <c r="AD51" s="19">
        <f>+Y51</f>
        <v>0</v>
      </c>
      <c r="AK51" s="21"/>
    </row>
    <row r="52" spans="1:37" x14ac:dyDescent="0.25">
      <c r="A52" s="17" t="s">
        <v>405</v>
      </c>
      <c r="B52" s="17" t="s">
        <v>406</v>
      </c>
      <c r="C52" s="17">
        <v>8</v>
      </c>
      <c r="D52" s="19">
        <v>29</v>
      </c>
      <c r="E52" s="19">
        <v>25</v>
      </c>
      <c r="F52"/>
      <c r="G52"/>
      <c r="H52"/>
      <c r="I52"/>
      <c r="J52" s="17">
        <f t="shared" si="26"/>
        <v>0</v>
      </c>
      <c r="K52"/>
      <c r="O52" s="17">
        <f t="shared" si="10"/>
        <v>0</v>
      </c>
      <c r="P52"/>
      <c r="Q52"/>
      <c r="R52"/>
      <c r="S52"/>
      <c r="T52"/>
      <c r="U52"/>
      <c r="W52" s="17">
        <f t="shared" si="27"/>
        <v>0</v>
      </c>
      <c r="X52" s="19"/>
      <c r="Y52" s="22">
        <f t="shared" si="28"/>
        <v>0</v>
      </c>
      <c r="Z52" s="17" t="s">
        <v>120</v>
      </c>
      <c r="AA52" s="16"/>
      <c r="AB52" s="19"/>
      <c r="AD52" s="19"/>
      <c r="AK52" s="21"/>
    </row>
    <row r="53" spans="1:37" x14ac:dyDescent="0.25">
      <c r="A53" s="17" t="s">
        <v>0</v>
      </c>
      <c r="B53" s="17" t="s">
        <v>37</v>
      </c>
      <c r="C53" s="17">
        <v>7</v>
      </c>
      <c r="D53" s="19">
        <v>34</v>
      </c>
      <c r="E53" s="19">
        <v>27</v>
      </c>
      <c r="F53"/>
      <c r="G53"/>
      <c r="H53"/>
      <c r="I53"/>
      <c r="J53" s="17">
        <f t="shared" si="26"/>
        <v>0</v>
      </c>
      <c r="K53"/>
      <c r="O53" s="17">
        <f t="shared" si="10"/>
        <v>0</v>
      </c>
      <c r="P53"/>
      <c r="Q53"/>
      <c r="R53"/>
      <c r="S53"/>
      <c r="T53"/>
      <c r="U53"/>
      <c r="V53"/>
      <c r="W53" s="17">
        <f t="shared" si="27"/>
        <v>0</v>
      </c>
      <c r="X53" s="19"/>
      <c r="Y53" s="22">
        <f t="shared" si="28"/>
        <v>0</v>
      </c>
      <c r="Z53" s="17" t="s">
        <v>120</v>
      </c>
      <c r="AA53" s="23"/>
      <c r="AB53" s="23"/>
      <c r="AC53" s="16"/>
      <c r="AD53" s="19"/>
      <c r="AK53" s="21"/>
    </row>
    <row r="54" spans="1:37" x14ac:dyDescent="0.25">
      <c r="A54" t="s">
        <v>244</v>
      </c>
      <c r="B54" t="s">
        <v>245</v>
      </c>
      <c r="C54">
        <v>6</v>
      </c>
      <c r="D54" s="3">
        <v>40</v>
      </c>
      <c r="E54" s="3">
        <v>29</v>
      </c>
      <c r="F54"/>
      <c r="G54"/>
      <c r="H54"/>
      <c r="I54"/>
      <c r="J54" s="17">
        <f t="shared" si="26"/>
        <v>0</v>
      </c>
      <c r="O54" s="17">
        <f t="shared" si="10"/>
        <v>0</v>
      </c>
      <c r="P54"/>
      <c r="Q54"/>
      <c r="S54"/>
      <c r="W54" s="17">
        <f t="shared" si="27"/>
        <v>0</v>
      </c>
      <c r="X54" s="19"/>
      <c r="Y54" s="22">
        <f t="shared" si="28"/>
        <v>0</v>
      </c>
      <c r="Z54" t="s">
        <v>120</v>
      </c>
      <c r="AA54" s="23"/>
      <c r="AB54" s="23"/>
      <c r="AD54" s="19"/>
      <c r="AK54" s="21"/>
    </row>
    <row r="55" spans="1:37" x14ac:dyDescent="0.25">
      <c r="A55" s="17" t="s">
        <v>162</v>
      </c>
      <c r="B55" s="17" t="s">
        <v>163</v>
      </c>
      <c r="C55" s="17">
        <v>6</v>
      </c>
      <c r="D55" s="19">
        <v>40</v>
      </c>
      <c r="E55" s="19">
        <v>29</v>
      </c>
      <c r="J55" s="17">
        <f t="shared" si="26"/>
        <v>0</v>
      </c>
      <c r="O55" s="17">
        <f t="shared" si="10"/>
        <v>0</v>
      </c>
      <c r="P55"/>
      <c r="Q55"/>
      <c r="S55"/>
      <c r="W55" s="17">
        <f t="shared" si="27"/>
        <v>0</v>
      </c>
      <c r="X55" s="19"/>
      <c r="Y55" s="22">
        <f t="shared" si="28"/>
        <v>0</v>
      </c>
      <c r="Z55" s="17" t="s">
        <v>120</v>
      </c>
      <c r="AA55" s="16"/>
      <c r="AB55" s="23"/>
      <c r="AD55" s="19"/>
      <c r="AK55" s="21"/>
    </row>
    <row r="56" spans="1:37" x14ac:dyDescent="0.25">
      <c r="A56" s="17" t="s">
        <v>72</v>
      </c>
      <c r="B56" s="17" t="s">
        <v>138</v>
      </c>
      <c r="C56" s="17">
        <v>8</v>
      </c>
      <c r="D56" s="19">
        <v>29</v>
      </c>
      <c r="E56" s="19">
        <v>25</v>
      </c>
      <c r="J56" s="17">
        <f t="shared" si="26"/>
        <v>0</v>
      </c>
      <c r="O56" s="17">
        <f t="shared" si="10"/>
        <v>0</v>
      </c>
      <c r="P56"/>
      <c r="Q56"/>
      <c r="S56"/>
      <c r="W56" s="17">
        <f t="shared" si="27"/>
        <v>0</v>
      </c>
      <c r="X56" s="19"/>
      <c r="Y56" s="22">
        <f t="shared" si="28"/>
        <v>0</v>
      </c>
      <c r="Z56" s="17" t="s">
        <v>120</v>
      </c>
      <c r="AA56" s="16"/>
      <c r="AB56" s="23"/>
      <c r="AD56" s="19"/>
      <c r="AK56" s="21"/>
    </row>
    <row r="57" spans="1:37" x14ac:dyDescent="0.25">
      <c r="A57" s="17" t="s">
        <v>258</v>
      </c>
      <c r="B57" s="17" t="s">
        <v>259</v>
      </c>
      <c r="C57" s="17">
        <v>8</v>
      </c>
      <c r="D57" s="19">
        <v>29</v>
      </c>
      <c r="E57" s="19">
        <v>25</v>
      </c>
      <c r="J57" s="17">
        <f t="shared" si="26"/>
        <v>0</v>
      </c>
      <c r="O57" s="17">
        <f t="shared" si="10"/>
        <v>0</v>
      </c>
      <c r="P57"/>
      <c r="Q57"/>
      <c r="S57"/>
      <c r="W57" s="17">
        <f t="shared" si="27"/>
        <v>0</v>
      </c>
      <c r="X57" s="19"/>
      <c r="Y57" s="22">
        <f t="shared" si="28"/>
        <v>0</v>
      </c>
      <c r="Z57" s="17" t="s">
        <v>120</v>
      </c>
      <c r="AA57" s="16"/>
      <c r="AB57" s="19"/>
      <c r="AC57" s="16"/>
      <c r="AD57" s="19"/>
      <c r="AK57" s="21"/>
    </row>
    <row r="58" spans="1:37" x14ac:dyDescent="0.25">
      <c r="A58" s="17" t="s">
        <v>223</v>
      </c>
      <c r="B58" s="17" t="s">
        <v>222</v>
      </c>
      <c r="C58" s="17">
        <v>8</v>
      </c>
      <c r="D58" s="19">
        <v>29</v>
      </c>
      <c r="E58" s="19">
        <v>25</v>
      </c>
      <c r="F58"/>
      <c r="J58" s="17">
        <f t="shared" si="26"/>
        <v>0</v>
      </c>
      <c r="K58" s="17">
        <v>74088</v>
      </c>
      <c r="L58" s="17">
        <v>74251</v>
      </c>
      <c r="O58" s="17">
        <f t="shared" si="10"/>
        <v>2</v>
      </c>
      <c r="P58"/>
      <c r="Q58"/>
      <c r="S58"/>
      <c r="W58" s="17">
        <f t="shared" si="27"/>
        <v>0</v>
      </c>
      <c r="X58" s="19"/>
      <c r="Y58" s="22">
        <f t="shared" si="28"/>
        <v>50</v>
      </c>
      <c r="Z58" s="17" t="s">
        <v>120</v>
      </c>
      <c r="AA58" s="16">
        <v>43559</v>
      </c>
      <c r="AB58" s="23"/>
      <c r="AC58" s="16"/>
      <c r="AD58" s="19"/>
      <c r="AK58" s="21"/>
    </row>
    <row r="59" spans="1:37" x14ac:dyDescent="0.25">
      <c r="A59" s="17" t="s">
        <v>78</v>
      </c>
      <c r="B59" s="17" t="s">
        <v>79</v>
      </c>
      <c r="C59" s="17">
        <v>8</v>
      </c>
      <c r="D59" s="19">
        <v>29</v>
      </c>
      <c r="E59" s="19">
        <v>25</v>
      </c>
      <c r="F59">
        <v>74536</v>
      </c>
      <c r="G59"/>
      <c r="H59"/>
      <c r="J59" s="17">
        <f t="shared" si="26"/>
        <v>1</v>
      </c>
      <c r="O59" s="17">
        <f t="shared" si="10"/>
        <v>0</v>
      </c>
      <c r="P59">
        <v>74536</v>
      </c>
      <c r="Q59">
        <v>74536</v>
      </c>
      <c r="S59"/>
      <c r="W59" s="17">
        <f t="shared" si="27"/>
        <v>2</v>
      </c>
      <c r="X59" s="19"/>
      <c r="Y59" s="22">
        <f t="shared" si="28"/>
        <v>79</v>
      </c>
      <c r="Z59" s="17" t="s">
        <v>120</v>
      </c>
      <c r="AA59" s="16">
        <v>43559</v>
      </c>
      <c r="AB59" s="23"/>
      <c r="AC59" s="25"/>
      <c r="AD59" s="19"/>
      <c r="AK59" s="21"/>
    </row>
    <row r="60" spans="1:37" x14ac:dyDescent="0.25">
      <c r="A60" s="17" t="s">
        <v>3</v>
      </c>
      <c r="B60" s="17" t="s">
        <v>4</v>
      </c>
      <c r="C60" s="17">
        <v>6</v>
      </c>
      <c r="D60" s="19">
        <v>40</v>
      </c>
      <c r="E60" s="19">
        <v>29</v>
      </c>
      <c r="F60">
        <v>74017</v>
      </c>
      <c r="G60">
        <v>74444</v>
      </c>
      <c r="J60" s="17">
        <f t="shared" si="26"/>
        <v>2</v>
      </c>
      <c r="O60" s="17">
        <f t="shared" si="10"/>
        <v>0</v>
      </c>
      <c r="P60">
        <v>74017</v>
      </c>
      <c r="Q60">
        <v>74444</v>
      </c>
      <c r="R60">
        <v>74017</v>
      </c>
      <c r="S60">
        <v>74444</v>
      </c>
      <c r="W60" s="17">
        <f t="shared" si="27"/>
        <v>4</v>
      </c>
      <c r="X60" s="19"/>
      <c r="Y60" s="22">
        <f t="shared" si="28"/>
        <v>180</v>
      </c>
      <c r="Z60" s="17" t="s">
        <v>120</v>
      </c>
      <c r="AA60" s="16">
        <v>43559</v>
      </c>
      <c r="AB60" s="19"/>
      <c r="AC60" s="25"/>
      <c r="AD60" s="19"/>
      <c r="AK60" s="21"/>
    </row>
    <row r="61" spans="1:37" x14ac:dyDescent="0.25">
      <c r="A61" s="17" t="s">
        <v>363</v>
      </c>
      <c r="B61" s="17" t="s">
        <v>364</v>
      </c>
      <c r="C61" s="17">
        <v>8</v>
      </c>
      <c r="D61" s="19">
        <v>29</v>
      </c>
      <c r="E61" s="19">
        <v>25</v>
      </c>
      <c r="F61"/>
      <c r="G61"/>
      <c r="H61"/>
      <c r="I61"/>
      <c r="J61" s="17">
        <f t="shared" si="26"/>
        <v>0</v>
      </c>
      <c r="K61"/>
      <c r="O61" s="17">
        <f t="shared" si="10"/>
        <v>0</v>
      </c>
      <c r="P61"/>
      <c r="Q61"/>
      <c r="R61"/>
      <c r="S61"/>
      <c r="T61"/>
      <c r="U61"/>
      <c r="V61"/>
      <c r="W61" s="17">
        <f t="shared" si="27"/>
        <v>0</v>
      </c>
      <c r="X61" s="19"/>
      <c r="Y61" s="22">
        <f t="shared" si="28"/>
        <v>0</v>
      </c>
      <c r="Z61" s="17" t="s">
        <v>120</v>
      </c>
      <c r="AA61" s="16"/>
      <c r="AB61" s="23"/>
      <c r="AC61" s="25"/>
      <c r="AD61" s="19"/>
      <c r="AK61" s="21"/>
    </row>
    <row r="62" spans="1:37" x14ac:dyDescent="0.25">
      <c r="A62" s="17" t="s">
        <v>281</v>
      </c>
      <c r="B62" s="17" t="s">
        <v>282</v>
      </c>
      <c r="C62" s="17">
        <v>8</v>
      </c>
      <c r="D62" s="19">
        <v>29</v>
      </c>
      <c r="E62" s="19">
        <v>25</v>
      </c>
      <c r="F62"/>
      <c r="J62" s="17">
        <f t="shared" si="26"/>
        <v>0</v>
      </c>
      <c r="O62" s="17">
        <f t="shared" si="10"/>
        <v>0</v>
      </c>
      <c r="P62"/>
      <c r="Q62"/>
      <c r="S62"/>
      <c r="W62" s="17">
        <f t="shared" si="27"/>
        <v>0</v>
      </c>
      <c r="X62" s="19"/>
      <c r="Y62" s="22">
        <f t="shared" si="28"/>
        <v>0</v>
      </c>
      <c r="Z62" s="17" t="s">
        <v>120</v>
      </c>
      <c r="AA62" s="16"/>
      <c r="AB62" s="23"/>
      <c r="AD62" s="19"/>
      <c r="AK62" s="21"/>
    </row>
    <row r="63" spans="1:37" x14ac:dyDescent="0.25">
      <c r="A63" s="17" t="s">
        <v>68</v>
      </c>
      <c r="B63" s="17" t="s">
        <v>246</v>
      </c>
      <c r="C63" s="17">
        <v>8</v>
      </c>
      <c r="D63" s="19">
        <v>29</v>
      </c>
      <c r="E63" s="19">
        <v>25</v>
      </c>
      <c r="J63" s="17">
        <f t="shared" si="26"/>
        <v>0</v>
      </c>
      <c r="O63" s="17">
        <f t="shared" ref="O63:O127" si="29">COUNT(K63:N63)</f>
        <v>0</v>
      </c>
      <c r="P63"/>
      <c r="Q63"/>
      <c r="S63"/>
      <c r="W63" s="17">
        <f t="shared" si="27"/>
        <v>0</v>
      </c>
      <c r="X63" s="19"/>
      <c r="Y63" s="22">
        <f t="shared" si="28"/>
        <v>0</v>
      </c>
      <c r="Z63" s="17" t="s">
        <v>120</v>
      </c>
      <c r="AA63" s="16"/>
      <c r="AB63" s="23"/>
      <c r="AD63" s="19"/>
      <c r="AK63" s="21"/>
    </row>
    <row r="64" spans="1:37" x14ac:dyDescent="0.25">
      <c r="A64" t="s">
        <v>451</v>
      </c>
      <c r="B64" t="s">
        <v>452</v>
      </c>
      <c r="C64">
        <v>8</v>
      </c>
      <c r="D64" s="19">
        <v>29</v>
      </c>
      <c r="E64" s="19">
        <v>25</v>
      </c>
      <c r="F64"/>
      <c r="J64" s="17">
        <f t="shared" ref="J64" si="30">COUNT(F64:I64)</f>
        <v>0</v>
      </c>
      <c r="O64" s="17">
        <f t="shared" si="29"/>
        <v>0</v>
      </c>
      <c r="P64"/>
      <c r="Q64"/>
      <c r="S64"/>
      <c r="W64" s="17">
        <f t="shared" ref="W64" si="31">COUNT(P64:V64)</f>
        <v>0</v>
      </c>
      <c r="X64" s="19"/>
      <c r="Y64" s="22">
        <f t="shared" ref="Y64" si="32">+(J64*D64)+(O64*E64)+(W64*$AH$7)+X64</f>
        <v>0</v>
      </c>
      <c r="Z64" t="s">
        <v>179</v>
      </c>
      <c r="AA64" s="16"/>
      <c r="AB64" s="23"/>
      <c r="AD64" s="19"/>
      <c r="AK64" s="21"/>
    </row>
    <row r="65" spans="1:37" x14ac:dyDescent="0.25">
      <c r="A65" s="17" t="s">
        <v>357</v>
      </c>
      <c r="B65" s="17" t="s">
        <v>371</v>
      </c>
      <c r="C65" s="17">
        <v>8</v>
      </c>
      <c r="D65" s="19">
        <v>29</v>
      </c>
      <c r="E65" s="19">
        <v>25</v>
      </c>
      <c r="J65" s="17">
        <f t="shared" ref="J65:J77" si="33">COUNT(F65:I65)</f>
        <v>0</v>
      </c>
      <c r="O65" s="17">
        <f t="shared" si="29"/>
        <v>0</v>
      </c>
      <c r="P65"/>
      <c r="Q65"/>
      <c r="S65"/>
      <c r="W65" s="17">
        <f t="shared" ref="W65:W75" si="34">COUNT(P65:V65)</f>
        <v>0</v>
      </c>
      <c r="X65" s="19"/>
      <c r="Y65" s="22">
        <f t="shared" ref="Y65:Y75" si="35">+(J65*D65)+(O65*E65)+(W65*$AH$7)+X65</f>
        <v>0</v>
      </c>
      <c r="Z65" s="17" t="s">
        <v>120</v>
      </c>
      <c r="AA65" s="16"/>
      <c r="AB65" s="9"/>
      <c r="AC65" s="25"/>
      <c r="AD65" s="19"/>
      <c r="AK65" s="21"/>
    </row>
    <row r="66" spans="1:37" x14ac:dyDescent="0.25">
      <c r="A66" s="17" t="s">
        <v>47</v>
      </c>
      <c r="B66" s="17" t="s">
        <v>172</v>
      </c>
      <c r="C66" s="17">
        <v>7</v>
      </c>
      <c r="D66" s="19">
        <v>34</v>
      </c>
      <c r="E66" s="19">
        <v>27</v>
      </c>
      <c r="F66">
        <v>74453</v>
      </c>
      <c r="G66"/>
      <c r="J66" s="17">
        <f t="shared" si="33"/>
        <v>1</v>
      </c>
      <c r="K66">
        <v>74450</v>
      </c>
      <c r="O66" s="17">
        <f t="shared" si="29"/>
        <v>1</v>
      </c>
      <c r="P66"/>
      <c r="Q66"/>
      <c r="S66"/>
      <c r="W66" s="17">
        <f t="shared" si="34"/>
        <v>0</v>
      </c>
      <c r="X66" s="19"/>
      <c r="Y66" s="22">
        <f t="shared" si="35"/>
        <v>61</v>
      </c>
      <c r="Z66" s="17" t="s">
        <v>120</v>
      </c>
      <c r="AA66" s="16">
        <v>61</v>
      </c>
      <c r="AB66" s="19"/>
      <c r="AC66" s="16"/>
      <c r="AD66" s="19"/>
      <c r="AK66" s="21"/>
    </row>
    <row r="67" spans="1:37" x14ac:dyDescent="0.25">
      <c r="A67" s="17" t="s">
        <v>7</v>
      </c>
      <c r="B67" s="17" t="s">
        <v>8</v>
      </c>
      <c r="C67" s="17">
        <v>5</v>
      </c>
      <c r="D67" s="19">
        <v>47</v>
      </c>
      <c r="E67" s="19">
        <v>32</v>
      </c>
      <c r="F67"/>
      <c r="J67" s="17">
        <f t="shared" si="33"/>
        <v>0</v>
      </c>
      <c r="O67" s="17">
        <f t="shared" si="29"/>
        <v>0</v>
      </c>
      <c r="P67"/>
      <c r="Q67"/>
      <c r="S67"/>
      <c r="W67" s="17">
        <f t="shared" si="34"/>
        <v>0</v>
      </c>
      <c r="X67" s="19"/>
      <c r="Y67" s="22">
        <f t="shared" si="35"/>
        <v>0</v>
      </c>
      <c r="Z67" s="17" t="s">
        <v>120</v>
      </c>
      <c r="AA67" s="16"/>
      <c r="AB67" s="23"/>
      <c r="AC67" s="25"/>
      <c r="AD67" s="19"/>
      <c r="AK67" s="21"/>
    </row>
    <row r="68" spans="1:37" x14ac:dyDescent="0.25">
      <c r="A68" s="17" t="s">
        <v>87</v>
      </c>
      <c r="B68" s="17" t="s">
        <v>358</v>
      </c>
      <c r="C68" s="17">
        <v>8</v>
      </c>
      <c r="D68" s="19">
        <v>29</v>
      </c>
      <c r="E68" s="19">
        <v>25</v>
      </c>
      <c r="F68"/>
      <c r="G68"/>
      <c r="H68"/>
      <c r="I68"/>
      <c r="J68" s="17">
        <f t="shared" si="33"/>
        <v>0</v>
      </c>
      <c r="O68" s="17">
        <f t="shared" si="29"/>
        <v>0</v>
      </c>
      <c r="P68"/>
      <c r="Q68"/>
      <c r="S68"/>
      <c r="W68" s="17">
        <f t="shared" si="34"/>
        <v>0</v>
      </c>
      <c r="X68" s="19"/>
      <c r="Y68" s="22">
        <f t="shared" si="35"/>
        <v>0</v>
      </c>
      <c r="Z68" s="17" t="s">
        <v>120</v>
      </c>
      <c r="AA68" s="16"/>
      <c r="AB68" s="23"/>
      <c r="AD68" s="19"/>
      <c r="AK68" s="21"/>
    </row>
    <row r="69" spans="1:37" x14ac:dyDescent="0.25">
      <c r="A69" t="s">
        <v>238</v>
      </c>
      <c r="B69" t="s">
        <v>394</v>
      </c>
      <c r="C69">
        <v>8</v>
      </c>
      <c r="D69" s="19">
        <v>29</v>
      </c>
      <c r="E69" s="19">
        <v>25</v>
      </c>
      <c r="J69" s="17">
        <f t="shared" si="33"/>
        <v>0</v>
      </c>
      <c r="O69" s="17">
        <f t="shared" si="29"/>
        <v>0</v>
      </c>
      <c r="P69"/>
      <c r="Q69"/>
      <c r="S69"/>
      <c r="W69" s="17">
        <f t="shared" si="34"/>
        <v>0</v>
      </c>
      <c r="X69" s="19"/>
      <c r="Y69" s="22">
        <f t="shared" si="35"/>
        <v>0</v>
      </c>
      <c r="Z69" t="s">
        <v>179</v>
      </c>
      <c r="AA69" s="16"/>
      <c r="AB69" s="23"/>
      <c r="AC69" s="25"/>
      <c r="AD69" s="19"/>
      <c r="AK69" s="21"/>
    </row>
    <row r="70" spans="1:37" x14ac:dyDescent="0.25">
      <c r="A70" s="17" t="s">
        <v>16</v>
      </c>
      <c r="B70" t="s">
        <v>412</v>
      </c>
      <c r="C70" s="17">
        <v>8</v>
      </c>
      <c r="D70" s="19">
        <v>29</v>
      </c>
      <c r="E70" s="19">
        <v>25</v>
      </c>
      <c r="J70" s="17">
        <f t="shared" si="33"/>
        <v>0</v>
      </c>
      <c r="O70" s="17">
        <f t="shared" si="29"/>
        <v>0</v>
      </c>
      <c r="P70"/>
      <c r="Q70"/>
      <c r="S70"/>
      <c r="W70" s="17">
        <f t="shared" si="34"/>
        <v>0</v>
      </c>
      <c r="X70" s="19"/>
      <c r="Y70" s="22">
        <f t="shared" si="35"/>
        <v>0</v>
      </c>
      <c r="Z70" t="s">
        <v>120</v>
      </c>
      <c r="AA70" s="23"/>
      <c r="AB70" s="23"/>
      <c r="AD70" s="19"/>
      <c r="AK70" s="21"/>
    </row>
    <row r="71" spans="1:37" x14ac:dyDescent="0.25">
      <c r="A71" s="17" t="s">
        <v>410</v>
      </c>
      <c r="B71" t="s">
        <v>412</v>
      </c>
      <c r="C71" s="17">
        <v>8</v>
      </c>
      <c r="D71" s="19">
        <v>29</v>
      </c>
      <c r="E71" s="19">
        <v>25</v>
      </c>
      <c r="J71" s="17">
        <f t="shared" si="33"/>
        <v>0</v>
      </c>
      <c r="K71" s="17">
        <v>74256</v>
      </c>
      <c r="O71" s="17">
        <f t="shared" si="29"/>
        <v>1</v>
      </c>
      <c r="P71"/>
      <c r="Q71"/>
      <c r="S71"/>
      <c r="W71" s="17">
        <f t="shared" si="34"/>
        <v>0</v>
      </c>
      <c r="X71" s="19"/>
      <c r="Y71" s="22">
        <f t="shared" si="35"/>
        <v>25</v>
      </c>
      <c r="Z71" t="s">
        <v>120</v>
      </c>
      <c r="AA71" s="23">
        <v>43559</v>
      </c>
      <c r="AB71" s="16"/>
      <c r="AC71" s="25"/>
      <c r="AD71" s="19"/>
      <c r="AK71" s="21"/>
    </row>
    <row r="72" spans="1:37" x14ac:dyDescent="0.25">
      <c r="A72" s="17" t="s">
        <v>207</v>
      </c>
      <c r="B72" s="17" t="s">
        <v>208</v>
      </c>
      <c r="C72" s="17">
        <v>7</v>
      </c>
      <c r="D72" s="19">
        <v>34</v>
      </c>
      <c r="E72" s="19">
        <v>27</v>
      </c>
      <c r="F72">
        <v>74090</v>
      </c>
      <c r="G72">
        <v>74452</v>
      </c>
      <c r="H72">
        <v>74454</v>
      </c>
      <c r="J72" s="17">
        <f t="shared" si="33"/>
        <v>3</v>
      </c>
      <c r="O72" s="17">
        <f t="shared" si="29"/>
        <v>0</v>
      </c>
      <c r="P72">
        <v>74090</v>
      </c>
      <c r="Q72">
        <v>74452</v>
      </c>
      <c r="R72">
        <v>74454</v>
      </c>
      <c r="S72">
        <v>74452</v>
      </c>
      <c r="W72" s="17">
        <f t="shared" si="34"/>
        <v>4</v>
      </c>
      <c r="X72" s="19"/>
      <c r="Y72" s="22">
        <f t="shared" si="35"/>
        <v>202</v>
      </c>
      <c r="Z72" s="17" t="s">
        <v>120</v>
      </c>
      <c r="AA72" s="16">
        <v>43559</v>
      </c>
      <c r="AB72" s="23"/>
      <c r="AD72" s="19"/>
      <c r="AK72" s="21"/>
    </row>
    <row r="73" spans="1:37" x14ac:dyDescent="0.25">
      <c r="A73" s="17" t="s">
        <v>132</v>
      </c>
      <c r="B73" s="17" t="s">
        <v>133</v>
      </c>
      <c r="C73" s="17">
        <v>7</v>
      </c>
      <c r="D73" s="19">
        <v>34</v>
      </c>
      <c r="E73" s="19">
        <v>27</v>
      </c>
      <c r="J73" s="17">
        <f>COUNT(F73:I73)</f>
        <v>0</v>
      </c>
      <c r="K73" s="17">
        <v>74446</v>
      </c>
      <c r="L73" s="17">
        <v>74534</v>
      </c>
      <c r="O73" s="17">
        <f>COUNT(K73:N73)</f>
        <v>2</v>
      </c>
      <c r="W73" s="17">
        <f>COUNT(P73:V73)</f>
        <v>0</v>
      </c>
      <c r="X73" s="19"/>
      <c r="Y73" s="22">
        <f>+(J73*D73)+(O73*E73)+(W73*'3 31 19 payroll'!$AH$7)+X73</f>
        <v>54</v>
      </c>
      <c r="Z73" s="28" t="s">
        <v>179</v>
      </c>
      <c r="AA73" s="16"/>
      <c r="AB73" s="23"/>
      <c r="AD73" s="19">
        <v>54</v>
      </c>
      <c r="AK73" s="21"/>
    </row>
    <row r="74" spans="1:37" x14ac:dyDescent="0.25">
      <c r="A74" s="17" t="s">
        <v>38</v>
      </c>
      <c r="B74" s="17" t="s">
        <v>39</v>
      </c>
      <c r="C74" s="17">
        <v>7</v>
      </c>
      <c r="D74" s="19">
        <v>34</v>
      </c>
      <c r="E74" s="19">
        <v>27</v>
      </c>
      <c r="F74">
        <v>74016</v>
      </c>
      <c r="G74">
        <v>74447</v>
      </c>
      <c r="H74"/>
      <c r="I74"/>
      <c r="J74" s="17">
        <f t="shared" si="33"/>
        <v>2</v>
      </c>
      <c r="K74">
        <v>74255</v>
      </c>
      <c r="L74">
        <v>74453</v>
      </c>
      <c r="O74" s="17">
        <f t="shared" si="29"/>
        <v>2</v>
      </c>
      <c r="P74">
        <v>74016</v>
      </c>
      <c r="Q74">
        <v>74447</v>
      </c>
      <c r="R74">
        <v>74016</v>
      </c>
      <c r="S74"/>
      <c r="T74"/>
      <c r="U74"/>
      <c r="W74" s="17">
        <f t="shared" si="34"/>
        <v>3</v>
      </c>
      <c r="X74" s="19"/>
      <c r="Y74" s="22">
        <f t="shared" si="35"/>
        <v>197</v>
      </c>
      <c r="Z74" s="17" t="s">
        <v>120</v>
      </c>
      <c r="AA74" s="1">
        <v>43559</v>
      </c>
      <c r="AB74" s="16"/>
      <c r="AC74" s="25"/>
      <c r="AD74" s="19"/>
      <c r="AK74" s="21"/>
    </row>
    <row r="75" spans="1:37" x14ac:dyDescent="0.25">
      <c r="A75" s="17" t="s">
        <v>71</v>
      </c>
      <c r="B75" s="17" t="s">
        <v>135</v>
      </c>
      <c r="C75" s="17">
        <v>6</v>
      </c>
      <c r="D75" s="19">
        <v>40</v>
      </c>
      <c r="E75" s="19">
        <v>29</v>
      </c>
      <c r="F75">
        <v>74249</v>
      </c>
      <c r="G75">
        <v>74535</v>
      </c>
      <c r="H75"/>
      <c r="I75"/>
      <c r="J75" s="17">
        <f t="shared" si="33"/>
        <v>2</v>
      </c>
      <c r="K75">
        <v>74537</v>
      </c>
      <c r="O75" s="17">
        <f t="shared" si="29"/>
        <v>1</v>
      </c>
      <c r="P75">
        <v>74429</v>
      </c>
      <c r="Q75">
        <v>74429</v>
      </c>
      <c r="R75">
        <v>74535</v>
      </c>
      <c r="S75"/>
      <c r="T75"/>
      <c r="U75"/>
      <c r="W75" s="17">
        <f t="shared" si="34"/>
        <v>3</v>
      </c>
      <c r="X75" s="19"/>
      <c r="Y75" s="22">
        <f t="shared" si="35"/>
        <v>184</v>
      </c>
      <c r="Z75" s="17" t="s">
        <v>120</v>
      </c>
      <c r="AA75" s="16">
        <v>43559</v>
      </c>
      <c r="AB75" s="16"/>
      <c r="AC75" s="25"/>
      <c r="AD75" s="19"/>
      <c r="AK75" s="21"/>
    </row>
    <row r="76" spans="1:37" x14ac:dyDescent="0.25">
      <c r="A76" t="s">
        <v>455</v>
      </c>
      <c r="B76" t="s">
        <v>444</v>
      </c>
      <c r="C76">
        <v>8</v>
      </c>
      <c r="D76" s="19">
        <v>29</v>
      </c>
      <c r="E76" s="19">
        <v>25</v>
      </c>
      <c r="F76"/>
      <c r="G76"/>
      <c r="H76"/>
      <c r="J76" s="17">
        <f t="shared" si="33"/>
        <v>0</v>
      </c>
      <c r="K76"/>
      <c r="O76" s="17">
        <f t="shared" si="29"/>
        <v>0</v>
      </c>
      <c r="P76"/>
      <c r="Q76"/>
      <c r="S76"/>
      <c r="T76"/>
      <c r="U76"/>
      <c r="W76" s="17">
        <f t="shared" ref="W76:W77" si="36">COUNT(P76:V76)</f>
        <v>0</v>
      </c>
      <c r="X76" s="19"/>
      <c r="Y76" s="22">
        <f t="shared" ref="Y76:Y77" si="37">+(J76*D76)+(O76*E76)+(W76*$AH$7)+X76</f>
        <v>0</v>
      </c>
      <c r="Z76" t="s">
        <v>120</v>
      </c>
      <c r="AA76" s="16"/>
      <c r="AB76" s="16"/>
      <c r="AC76" s="25"/>
      <c r="AD76" s="19"/>
      <c r="AK76" s="21"/>
    </row>
    <row r="77" spans="1:37" x14ac:dyDescent="0.25">
      <c r="A77" t="s">
        <v>391</v>
      </c>
      <c r="B77" t="s">
        <v>444</v>
      </c>
      <c r="C77">
        <v>8</v>
      </c>
      <c r="D77" s="19">
        <v>29</v>
      </c>
      <c r="E77" s="19">
        <v>25</v>
      </c>
      <c r="F77"/>
      <c r="G77"/>
      <c r="H77"/>
      <c r="J77" s="17">
        <f t="shared" si="33"/>
        <v>0</v>
      </c>
      <c r="K77">
        <v>74257</v>
      </c>
      <c r="O77" s="17">
        <f t="shared" si="29"/>
        <v>1</v>
      </c>
      <c r="P77"/>
      <c r="Q77"/>
      <c r="S77"/>
      <c r="T77"/>
      <c r="U77"/>
      <c r="W77" s="17">
        <f t="shared" si="36"/>
        <v>0</v>
      </c>
      <c r="X77" s="19"/>
      <c r="Y77" s="22">
        <f t="shared" si="37"/>
        <v>25</v>
      </c>
      <c r="Z77" t="s">
        <v>120</v>
      </c>
      <c r="AA77" s="16">
        <v>43559</v>
      </c>
      <c r="AB77" s="16"/>
      <c r="AC77" s="25"/>
      <c r="AD77" s="19"/>
      <c r="AK77" s="21"/>
    </row>
    <row r="78" spans="1:37" x14ac:dyDescent="0.25">
      <c r="A78" t="s">
        <v>443</v>
      </c>
      <c r="B78" t="s">
        <v>444</v>
      </c>
      <c r="C78">
        <v>8</v>
      </c>
      <c r="D78" s="19">
        <v>29</v>
      </c>
      <c r="E78" s="19">
        <v>25</v>
      </c>
      <c r="F78"/>
      <c r="G78"/>
      <c r="H78"/>
      <c r="J78" s="17">
        <f t="shared" ref="J78" si="38">COUNT(F78:I78)</f>
        <v>0</v>
      </c>
      <c r="K78"/>
      <c r="O78" s="17">
        <f t="shared" si="29"/>
        <v>0</v>
      </c>
      <c r="P78"/>
      <c r="Q78"/>
      <c r="S78"/>
      <c r="T78"/>
      <c r="U78"/>
      <c r="W78" s="17">
        <f t="shared" ref="W78:W109" si="39">COUNT(P78:V78)</f>
        <v>0</v>
      </c>
      <c r="X78" s="19"/>
      <c r="Y78" s="22">
        <f t="shared" ref="Y78:Y86" si="40">+(J78*D78)+(O78*E78)+(W78*$AH$7)+X78</f>
        <v>0</v>
      </c>
      <c r="Z78" t="s">
        <v>120</v>
      </c>
      <c r="AA78" s="16"/>
      <c r="AB78" s="16"/>
      <c r="AC78" s="25"/>
      <c r="AD78" s="19"/>
      <c r="AK78" s="21"/>
    </row>
    <row r="79" spans="1:37" x14ac:dyDescent="0.25">
      <c r="A79" s="17" t="s">
        <v>47</v>
      </c>
      <c r="B79" s="17" t="s">
        <v>130</v>
      </c>
      <c r="C79" s="17">
        <v>8</v>
      </c>
      <c r="D79" s="19">
        <v>29</v>
      </c>
      <c r="E79" s="19">
        <v>25</v>
      </c>
      <c r="J79" s="17">
        <f t="shared" ref="J79:J95" si="41">COUNT(F79:I79)</f>
        <v>0</v>
      </c>
      <c r="K79"/>
      <c r="O79" s="17">
        <f t="shared" si="29"/>
        <v>0</v>
      </c>
      <c r="P79"/>
      <c r="Q79"/>
      <c r="S79"/>
      <c r="W79" s="17">
        <f t="shared" si="39"/>
        <v>0</v>
      </c>
      <c r="X79" s="19"/>
      <c r="Y79" s="22">
        <f t="shared" si="40"/>
        <v>0</v>
      </c>
      <c r="Z79" s="17" t="s">
        <v>120</v>
      </c>
      <c r="AA79" s="16"/>
      <c r="AB79" s="16"/>
      <c r="AC79" s="25"/>
      <c r="AD79" s="19"/>
      <c r="AK79" s="21"/>
    </row>
    <row r="80" spans="1:37" x14ac:dyDescent="0.25">
      <c r="A80" s="17" t="s">
        <v>91</v>
      </c>
      <c r="B80" s="17" t="s">
        <v>144</v>
      </c>
      <c r="C80" s="17">
        <v>8</v>
      </c>
      <c r="D80" s="19">
        <v>29</v>
      </c>
      <c r="E80" s="19">
        <v>25</v>
      </c>
      <c r="F80"/>
      <c r="G80"/>
      <c r="H80"/>
      <c r="J80" s="17">
        <f t="shared" si="41"/>
        <v>0</v>
      </c>
      <c r="O80" s="17">
        <f t="shared" si="29"/>
        <v>0</v>
      </c>
      <c r="P80"/>
      <c r="Q80"/>
      <c r="S80"/>
      <c r="W80" s="17">
        <f t="shared" si="39"/>
        <v>0</v>
      </c>
      <c r="X80" s="19"/>
      <c r="Y80" s="22">
        <f t="shared" si="40"/>
        <v>0</v>
      </c>
      <c r="Z80" s="17" t="s">
        <v>407</v>
      </c>
      <c r="AA80" s="16"/>
      <c r="AB80" s="19"/>
      <c r="AC80" s="25"/>
      <c r="AK80" s="21"/>
    </row>
    <row r="81" spans="1:37" x14ac:dyDescent="0.25">
      <c r="A81" s="17" t="s">
        <v>143</v>
      </c>
      <c r="B81" s="17" t="s">
        <v>144</v>
      </c>
      <c r="C81" s="17">
        <v>5</v>
      </c>
      <c r="D81" s="19">
        <v>40</v>
      </c>
      <c r="E81" s="19">
        <v>29</v>
      </c>
      <c r="J81" s="17">
        <f t="shared" si="41"/>
        <v>0</v>
      </c>
      <c r="O81" s="17">
        <f t="shared" si="29"/>
        <v>0</v>
      </c>
      <c r="P81"/>
      <c r="Q81"/>
      <c r="S81"/>
      <c r="W81" s="17">
        <f t="shared" si="39"/>
        <v>0</v>
      </c>
      <c r="X81" s="19"/>
      <c r="Y81" s="22">
        <f t="shared" si="40"/>
        <v>0</v>
      </c>
      <c r="Z81" s="17" t="s">
        <v>120</v>
      </c>
      <c r="AA81" s="16"/>
      <c r="AB81" s="19"/>
      <c r="AC81" s="25"/>
      <c r="AD81" s="19"/>
      <c r="AK81" s="21"/>
    </row>
    <row r="82" spans="1:37" x14ac:dyDescent="0.25">
      <c r="A82" s="17" t="s">
        <v>403</v>
      </c>
      <c r="B82" s="17" t="s">
        <v>13</v>
      </c>
      <c r="C82" s="17">
        <v>8</v>
      </c>
      <c r="D82" s="19">
        <v>29</v>
      </c>
      <c r="E82" s="19">
        <v>25</v>
      </c>
      <c r="J82" s="17">
        <f t="shared" si="41"/>
        <v>0</v>
      </c>
      <c r="O82" s="17">
        <f t="shared" si="29"/>
        <v>0</v>
      </c>
      <c r="P82"/>
      <c r="Q82"/>
      <c r="S82"/>
      <c r="W82" s="17">
        <f t="shared" si="39"/>
        <v>0</v>
      </c>
      <c r="X82" s="19"/>
      <c r="Y82" s="22">
        <f t="shared" si="40"/>
        <v>0</v>
      </c>
      <c r="Z82" t="s">
        <v>120</v>
      </c>
      <c r="AA82" s="16"/>
      <c r="AB82" s="23"/>
      <c r="AC82" s="25"/>
      <c r="AD82" s="19"/>
    </row>
    <row r="83" spans="1:37" x14ac:dyDescent="0.25">
      <c r="A83" s="17" t="s">
        <v>30</v>
      </c>
      <c r="B83" s="17" t="s">
        <v>13</v>
      </c>
      <c r="C83" s="17">
        <v>6</v>
      </c>
      <c r="D83" s="19">
        <v>40</v>
      </c>
      <c r="E83" s="19">
        <v>29</v>
      </c>
      <c r="F83"/>
      <c r="G83"/>
      <c r="J83" s="17">
        <f t="shared" si="41"/>
        <v>0</v>
      </c>
      <c r="O83" s="17">
        <f t="shared" si="29"/>
        <v>0</v>
      </c>
      <c r="P83"/>
      <c r="Q83"/>
      <c r="S83"/>
      <c r="W83" s="17">
        <f t="shared" si="39"/>
        <v>0</v>
      </c>
      <c r="X83" s="19"/>
      <c r="Y83" s="22">
        <f t="shared" si="40"/>
        <v>0</v>
      </c>
      <c r="Z83" s="17" t="s">
        <v>120</v>
      </c>
      <c r="AA83" s="16"/>
      <c r="AB83" s="19"/>
      <c r="AC83" s="25"/>
      <c r="AD83" s="19"/>
    </row>
    <row r="84" spans="1:37" x14ac:dyDescent="0.25">
      <c r="A84" s="17" t="s">
        <v>87</v>
      </c>
      <c r="B84" s="17" t="s">
        <v>388</v>
      </c>
      <c r="C84" s="17">
        <v>8</v>
      </c>
      <c r="D84" s="19">
        <v>29</v>
      </c>
      <c r="E84" s="19">
        <v>25</v>
      </c>
      <c r="J84" s="17">
        <f t="shared" si="41"/>
        <v>0</v>
      </c>
      <c r="O84" s="17">
        <f t="shared" si="29"/>
        <v>0</v>
      </c>
      <c r="P84"/>
      <c r="Q84"/>
      <c r="S84"/>
      <c r="W84" s="17">
        <f t="shared" si="39"/>
        <v>0</v>
      </c>
      <c r="X84" s="19"/>
      <c r="Y84" s="22">
        <f t="shared" si="40"/>
        <v>0</v>
      </c>
      <c r="Z84" s="17" t="s">
        <v>120</v>
      </c>
      <c r="AA84" s="23"/>
      <c r="AB84" s="16"/>
      <c r="AC84" s="25"/>
      <c r="AD84" s="19"/>
    </row>
    <row r="85" spans="1:37" x14ac:dyDescent="0.25">
      <c r="A85" t="s">
        <v>400</v>
      </c>
      <c r="B85" t="s">
        <v>461</v>
      </c>
      <c r="C85">
        <v>8</v>
      </c>
      <c r="D85" s="19">
        <v>29</v>
      </c>
      <c r="E85" s="19">
        <v>25</v>
      </c>
      <c r="J85" s="17">
        <f t="shared" ref="J85" si="42">COUNT(F85:I85)</f>
        <v>0</v>
      </c>
      <c r="O85" s="17">
        <f t="shared" si="29"/>
        <v>0</v>
      </c>
      <c r="P85"/>
      <c r="Q85"/>
      <c r="S85"/>
      <c r="W85" s="17">
        <f t="shared" si="39"/>
        <v>0</v>
      </c>
      <c r="X85" s="19"/>
      <c r="Y85" s="22">
        <f t="shared" si="40"/>
        <v>0</v>
      </c>
      <c r="Z85" t="s">
        <v>120</v>
      </c>
      <c r="AA85" s="23"/>
      <c r="AB85" s="16"/>
      <c r="AC85" s="25"/>
      <c r="AD85" s="19"/>
    </row>
    <row r="86" spans="1:37" x14ac:dyDescent="0.25">
      <c r="A86" s="17" t="s">
        <v>389</v>
      </c>
      <c r="B86" s="17" t="s">
        <v>390</v>
      </c>
      <c r="C86" s="17">
        <v>8</v>
      </c>
      <c r="D86" s="19">
        <v>29</v>
      </c>
      <c r="E86" s="19">
        <v>25</v>
      </c>
      <c r="J86" s="17">
        <f t="shared" si="41"/>
        <v>0</v>
      </c>
      <c r="O86" s="17">
        <f t="shared" si="29"/>
        <v>0</v>
      </c>
      <c r="W86" s="17">
        <f t="shared" si="39"/>
        <v>0</v>
      </c>
      <c r="X86" s="19"/>
      <c r="Y86" s="22">
        <f t="shared" si="40"/>
        <v>0</v>
      </c>
      <c r="Z86" t="s">
        <v>120</v>
      </c>
      <c r="AA86" s="16"/>
      <c r="AB86" s="16"/>
      <c r="AC86" s="25"/>
      <c r="AD86" s="19"/>
    </row>
    <row r="87" spans="1:37" x14ac:dyDescent="0.25">
      <c r="A87" s="17" t="s">
        <v>398</v>
      </c>
      <c r="B87" s="17" t="s">
        <v>390</v>
      </c>
      <c r="C87" s="17">
        <v>8</v>
      </c>
      <c r="D87" s="19">
        <v>29</v>
      </c>
      <c r="E87" s="19">
        <v>25</v>
      </c>
      <c r="J87" s="17">
        <f t="shared" si="41"/>
        <v>0</v>
      </c>
      <c r="O87" s="17">
        <f t="shared" si="29"/>
        <v>0</v>
      </c>
      <c r="W87" s="17">
        <f t="shared" si="39"/>
        <v>0</v>
      </c>
      <c r="X87" s="19"/>
      <c r="Y87" s="22">
        <f>+(J87*D87)+(O87*E87)+(W87*'3 31 19 payroll'!$AH$7)+X87</f>
        <v>0</v>
      </c>
      <c r="Z87" t="s">
        <v>120</v>
      </c>
      <c r="AA87" s="16"/>
      <c r="AB87" s="16"/>
      <c r="AC87" s="25"/>
      <c r="AD87" s="19"/>
    </row>
    <row r="88" spans="1:37" x14ac:dyDescent="0.25">
      <c r="A88" s="17" t="s">
        <v>147</v>
      </c>
      <c r="B88" s="17" t="s">
        <v>148</v>
      </c>
      <c r="C88" s="17">
        <v>7</v>
      </c>
      <c r="D88" s="19">
        <v>34</v>
      </c>
      <c r="E88" s="19">
        <v>27</v>
      </c>
      <c r="F88"/>
      <c r="J88" s="17">
        <f t="shared" si="41"/>
        <v>0</v>
      </c>
      <c r="K88" s="17">
        <v>74613</v>
      </c>
      <c r="L88" s="17">
        <v>74814</v>
      </c>
      <c r="O88" s="17">
        <f t="shared" si="29"/>
        <v>2</v>
      </c>
      <c r="P88"/>
      <c r="Q88"/>
      <c r="S88"/>
      <c r="W88" s="17">
        <f t="shared" si="39"/>
        <v>0</v>
      </c>
      <c r="X88" s="19"/>
      <c r="Y88" s="22">
        <f t="shared" ref="Y88:Y109" si="43">+(J88*D88)+(O88*E88)+(W88*$AH$7)+X88</f>
        <v>54</v>
      </c>
      <c r="Z88" s="17" t="s">
        <v>120</v>
      </c>
      <c r="AA88" s="23">
        <v>43559</v>
      </c>
      <c r="AB88" s="19"/>
      <c r="AC88" s="25"/>
      <c r="AD88" s="19"/>
    </row>
    <row r="89" spans="1:37" x14ac:dyDescent="0.25">
      <c r="A89" t="s">
        <v>27</v>
      </c>
      <c r="B89" t="s">
        <v>460</v>
      </c>
      <c r="C89" s="17">
        <v>8</v>
      </c>
      <c r="D89" s="19">
        <v>29</v>
      </c>
      <c r="E89" s="19">
        <v>25</v>
      </c>
      <c r="F89"/>
      <c r="J89" s="17">
        <f t="shared" ref="J89" si="44">COUNT(F89:I89)</f>
        <v>0</v>
      </c>
      <c r="O89" s="17">
        <f t="shared" si="29"/>
        <v>0</v>
      </c>
      <c r="P89"/>
      <c r="Q89"/>
      <c r="S89"/>
      <c r="W89" s="17">
        <f t="shared" si="39"/>
        <v>0</v>
      </c>
      <c r="X89" s="19"/>
      <c r="Y89" s="22">
        <f t="shared" ref="Y89" si="45">+(J89*D89)+(O89*E89)+(W89*$AH$7)+X89</f>
        <v>0</v>
      </c>
      <c r="Z89" t="s">
        <v>120</v>
      </c>
      <c r="AA89" s="23"/>
      <c r="AB89" s="19"/>
      <c r="AC89" s="25"/>
      <c r="AD89" s="19"/>
    </row>
    <row r="90" spans="1:37" x14ac:dyDescent="0.25">
      <c r="A90" s="17" t="s">
        <v>11</v>
      </c>
      <c r="B90" s="17" t="s">
        <v>146</v>
      </c>
      <c r="C90" s="17">
        <v>7</v>
      </c>
      <c r="D90" s="19">
        <v>34</v>
      </c>
      <c r="E90" s="19">
        <v>27</v>
      </c>
      <c r="J90" s="17">
        <f t="shared" si="41"/>
        <v>0</v>
      </c>
      <c r="O90" s="17">
        <f t="shared" si="29"/>
        <v>0</v>
      </c>
      <c r="P90"/>
      <c r="Q90"/>
      <c r="S90"/>
      <c r="W90" s="17">
        <f t="shared" si="39"/>
        <v>0</v>
      </c>
      <c r="X90" s="19"/>
      <c r="Y90" s="22">
        <f t="shared" si="43"/>
        <v>0</v>
      </c>
      <c r="Z90" t="s">
        <v>120</v>
      </c>
      <c r="AA90" s="23"/>
      <c r="AB90" s="19"/>
      <c r="AC90" s="16"/>
      <c r="AD90" s="19"/>
    </row>
    <row r="91" spans="1:37" x14ac:dyDescent="0.25">
      <c r="A91" s="17" t="s">
        <v>377</v>
      </c>
      <c r="B91" s="17" t="s">
        <v>378</v>
      </c>
      <c r="C91" s="17">
        <v>8</v>
      </c>
      <c r="D91" s="19">
        <v>29</v>
      </c>
      <c r="E91" s="19">
        <v>25</v>
      </c>
      <c r="J91" s="17">
        <f t="shared" si="41"/>
        <v>0</v>
      </c>
      <c r="O91" s="17">
        <f t="shared" si="29"/>
        <v>0</v>
      </c>
      <c r="P91"/>
      <c r="Q91"/>
      <c r="S91"/>
      <c r="W91" s="17">
        <f t="shared" si="39"/>
        <v>0</v>
      </c>
      <c r="X91" s="19"/>
      <c r="Y91" s="22">
        <f t="shared" si="43"/>
        <v>0</v>
      </c>
      <c r="Z91" s="17" t="s">
        <v>120</v>
      </c>
      <c r="AA91" s="16"/>
      <c r="AB91" s="19"/>
      <c r="AD91" s="19"/>
    </row>
    <row r="92" spans="1:37" x14ac:dyDescent="0.25">
      <c r="A92" s="17" t="s">
        <v>142</v>
      </c>
      <c r="B92" s="17" t="s">
        <v>271</v>
      </c>
      <c r="C92" s="17">
        <v>8</v>
      </c>
      <c r="D92" s="19">
        <v>29</v>
      </c>
      <c r="E92" s="19">
        <v>25</v>
      </c>
      <c r="J92" s="17">
        <f t="shared" si="41"/>
        <v>0</v>
      </c>
      <c r="O92" s="17">
        <f t="shared" si="29"/>
        <v>0</v>
      </c>
      <c r="P92"/>
      <c r="Q92"/>
      <c r="S92"/>
      <c r="W92" s="17">
        <f t="shared" si="39"/>
        <v>0</v>
      </c>
      <c r="X92" s="19"/>
      <c r="Y92" s="22">
        <f t="shared" si="43"/>
        <v>0</v>
      </c>
      <c r="Z92" s="17" t="s">
        <v>120</v>
      </c>
      <c r="AA92" s="23"/>
      <c r="AB92" s="19"/>
      <c r="AC92" s="23"/>
      <c r="AD92" s="19"/>
    </row>
    <row r="93" spans="1:37" x14ac:dyDescent="0.25">
      <c r="A93" s="17" t="s">
        <v>140</v>
      </c>
      <c r="B93" s="17" t="s">
        <v>141</v>
      </c>
      <c r="C93" s="17">
        <v>8</v>
      </c>
      <c r="D93" s="19">
        <v>29</v>
      </c>
      <c r="E93" s="19">
        <v>25</v>
      </c>
      <c r="J93" s="17">
        <f t="shared" si="41"/>
        <v>0</v>
      </c>
      <c r="O93" s="17">
        <f t="shared" si="29"/>
        <v>0</v>
      </c>
      <c r="P93"/>
      <c r="Q93"/>
      <c r="S93"/>
      <c r="W93" s="17">
        <f t="shared" si="39"/>
        <v>0</v>
      </c>
      <c r="X93" s="19"/>
      <c r="Y93" s="22">
        <f t="shared" si="43"/>
        <v>0</v>
      </c>
      <c r="Z93" s="17" t="s">
        <v>120</v>
      </c>
      <c r="AA93" s="23"/>
      <c r="AB93" s="19"/>
      <c r="AC93" s="23"/>
      <c r="AD93" s="19"/>
    </row>
    <row r="94" spans="1:37" x14ac:dyDescent="0.25">
      <c r="A94" s="17" t="s">
        <v>82</v>
      </c>
      <c r="B94" s="17" t="s">
        <v>83</v>
      </c>
      <c r="C94" s="17">
        <v>6</v>
      </c>
      <c r="D94" s="19">
        <v>40</v>
      </c>
      <c r="E94" s="19">
        <v>29</v>
      </c>
      <c r="F94">
        <v>74718</v>
      </c>
      <c r="G94">
        <v>74719</v>
      </c>
      <c r="J94" s="17">
        <f t="shared" si="41"/>
        <v>2</v>
      </c>
      <c r="O94" s="17">
        <f t="shared" si="29"/>
        <v>0</v>
      </c>
      <c r="P94">
        <v>74719</v>
      </c>
      <c r="Q94"/>
      <c r="S94"/>
      <c r="W94" s="17">
        <f t="shared" si="39"/>
        <v>1</v>
      </c>
      <c r="X94" s="19"/>
      <c r="Y94" s="22">
        <f t="shared" si="43"/>
        <v>105</v>
      </c>
      <c r="Z94" s="17" t="s">
        <v>120</v>
      </c>
      <c r="AA94" s="23">
        <v>43559</v>
      </c>
      <c r="AB94" s="19"/>
      <c r="AC94" s="25"/>
      <c r="AD94" s="19"/>
    </row>
    <row r="95" spans="1:37" x14ac:dyDescent="0.25">
      <c r="A95" s="17" t="s">
        <v>38</v>
      </c>
      <c r="B95" s="17" t="s">
        <v>310</v>
      </c>
      <c r="C95" s="17">
        <v>7</v>
      </c>
      <c r="D95" s="19">
        <v>34</v>
      </c>
      <c r="E95" s="19">
        <v>27</v>
      </c>
      <c r="F95">
        <v>74087</v>
      </c>
      <c r="G95">
        <v>74089</v>
      </c>
      <c r="J95" s="17">
        <f t="shared" si="41"/>
        <v>2</v>
      </c>
      <c r="K95" s="17">
        <v>74091</v>
      </c>
      <c r="O95" s="17">
        <f t="shared" si="29"/>
        <v>1</v>
      </c>
      <c r="P95">
        <v>74087</v>
      </c>
      <c r="Q95">
        <v>74089</v>
      </c>
      <c r="R95">
        <v>74087</v>
      </c>
      <c r="S95">
        <v>74089</v>
      </c>
      <c r="W95" s="17">
        <f t="shared" si="39"/>
        <v>4</v>
      </c>
      <c r="X95" s="19"/>
      <c r="Y95" s="22">
        <f t="shared" si="43"/>
        <v>195</v>
      </c>
      <c r="Z95" s="17" t="s">
        <v>120</v>
      </c>
      <c r="AA95" s="23">
        <v>43559</v>
      </c>
      <c r="AB95" s="19"/>
      <c r="AC95" s="16"/>
      <c r="AD95" s="19"/>
    </row>
    <row r="96" spans="1:37" x14ac:dyDescent="0.25">
      <c r="A96" t="s">
        <v>380</v>
      </c>
      <c r="B96" t="s">
        <v>381</v>
      </c>
      <c r="C96">
        <v>8</v>
      </c>
      <c r="D96" s="19">
        <v>29</v>
      </c>
      <c r="E96" s="19">
        <v>25</v>
      </c>
      <c r="F96"/>
      <c r="G96"/>
      <c r="J96" s="17">
        <f t="shared" ref="J96" si="46">COUNT(F96:I96)</f>
        <v>0</v>
      </c>
      <c r="N96"/>
      <c r="O96" s="17">
        <f t="shared" si="29"/>
        <v>0</v>
      </c>
      <c r="P96"/>
      <c r="Q96"/>
      <c r="S96"/>
      <c r="W96" s="17">
        <f t="shared" si="39"/>
        <v>0</v>
      </c>
      <c r="X96" s="19"/>
      <c r="Y96" s="22">
        <f t="shared" si="43"/>
        <v>0</v>
      </c>
      <c r="Z96" t="s">
        <v>179</v>
      </c>
      <c r="AA96" s="23"/>
      <c r="AB96" s="19"/>
      <c r="AC96" s="16"/>
      <c r="AD96" s="19"/>
    </row>
    <row r="97" spans="1:34" x14ac:dyDescent="0.25">
      <c r="A97" s="17" t="s">
        <v>215</v>
      </c>
      <c r="B97" s="17" t="s">
        <v>186</v>
      </c>
      <c r="C97" s="17">
        <v>8</v>
      </c>
      <c r="D97" s="19">
        <v>29</v>
      </c>
      <c r="E97" s="19">
        <v>25</v>
      </c>
      <c r="J97" s="17">
        <f t="shared" ref="J97:J104" si="47">COUNT(F97:I97)</f>
        <v>0</v>
      </c>
      <c r="O97" s="17">
        <f t="shared" si="29"/>
        <v>0</v>
      </c>
      <c r="P97"/>
      <c r="Q97"/>
      <c r="S97"/>
      <c r="W97" s="17">
        <f t="shared" si="39"/>
        <v>0</v>
      </c>
      <c r="X97" s="19"/>
      <c r="Y97" s="22">
        <f t="shared" si="43"/>
        <v>0</v>
      </c>
      <c r="Z97" t="s">
        <v>120</v>
      </c>
      <c r="AA97" s="16"/>
      <c r="AB97" s="19"/>
      <c r="AC97" s="16"/>
      <c r="AD97" s="19"/>
    </row>
    <row r="98" spans="1:34" x14ac:dyDescent="0.25">
      <c r="A98" s="17" t="s">
        <v>95</v>
      </c>
      <c r="B98" s="17" t="s">
        <v>186</v>
      </c>
      <c r="C98" s="17">
        <v>8</v>
      </c>
      <c r="D98" s="19">
        <v>29</v>
      </c>
      <c r="E98" s="19">
        <v>25</v>
      </c>
      <c r="F98"/>
      <c r="G98"/>
      <c r="H98"/>
      <c r="J98" s="17">
        <f t="shared" si="47"/>
        <v>0</v>
      </c>
      <c r="O98" s="17">
        <f t="shared" si="29"/>
        <v>0</v>
      </c>
      <c r="P98"/>
      <c r="Q98"/>
      <c r="S98"/>
      <c r="W98" s="17">
        <f t="shared" si="39"/>
        <v>0</v>
      </c>
      <c r="X98" s="19"/>
      <c r="Y98" s="22">
        <f t="shared" si="43"/>
        <v>0</v>
      </c>
      <c r="Z98" s="17" t="s">
        <v>120</v>
      </c>
      <c r="AA98" s="16"/>
      <c r="AB98" s="19"/>
      <c r="AC98" s="16"/>
      <c r="AD98" s="19"/>
    </row>
    <row r="99" spans="1:34" x14ac:dyDescent="0.25">
      <c r="A99" s="17" t="s">
        <v>54</v>
      </c>
      <c r="B99" s="17" t="s">
        <v>55</v>
      </c>
      <c r="C99" s="17">
        <v>6</v>
      </c>
      <c r="D99" s="19">
        <v>40</v>
      </c>
      <c r="E99" s="19">
        <v>29</v>
      </c>
      <c r="F99">
        <v>74448</v>
      </c>
      <c r="G99">
        <v>74614</v>
      </c>
      <c r="J99" s="17">
        <f t="shared" si="47"/>
        <v>2</v>
      </c>
      <c r="K99" s="17">
        <v>74453</v>
      </c>
      <c r="O99" s="17">
        <f t="shared" si="29"/>
        <v>1</v>
      </c>
      <c r="P99"/>
      <c r="Q99">
        <v>74614</v>
      </c>
      <c r="R99">
        <v>74448</v>
      </c>
      <c r="S99">
        <v>74614</v>
      </c>
      <c r="W99" s="17">
        <f t="shared" si="39"/>
        <v>3</v>
      </c>
      <c r="X99" s="19"/>
      <c r="Y99" s="22">
        <f t="shared" si="43"/>
        <v>184</v>
      </c>
      <c r="Z99" s="17" t="s">
        <v>120</v>
      </c>
      <c r="AA99" s="23">
        <v>43559</v>
      </c>
      <c r="AB99" s="19"/>
      <c r="AD99" s="19"/>
    </row>
    <row r="100" spans="1:34" x14ac:dyDescent="0.25">
      <c r="A100" s="17" t="s">
        <v>243</v>
      </c>
      <c r="B100" s="17" t="s">
        <v>126</v>
      </c>
      <c r="C100" s="17">
        <v>7</v>
      </c>
      <c r="D100" s="19">
        <v>34</v>
      </c>
      <c r="E100" s="19">
        <v>27</v>
      </c>
      <c r="F100"/>
      <c r="G100"/>
      <c r="J100" s="17">
        <f t="shared" si="47"/>
        <v>0</v>
      </c>
      <c r="O100" s="17">
        <f t="shared" si="29"/>
        <v>0</v>
      </c>
      <c r="P100"/>
      <c r="Q100"/>
      <c r="S100"/>
      <c r="W100" s="17">
        <f t="shared" si="39"/>
        <v>0</v>
      </c>
      <c r="X100" s="19"/>
      <c r="Y100" s="22">
        <f t="shared" si="43"/>
        <v>0</v>
      </c>
      <c r="Z100" s="28" t="s">
        <v>179</v>
      </c>
      <c r="AA100" s="16"/>
      <c r="AB100" s="19"/>
      <c r="AC100" s="25"/>
      <c r="AD100" s="19">
        <f>+Y100</f>
        <v>0</v>
      </c>
    </row>
    <row r="101" spans="1:34" x14ac:dyDescent="0.25">
      <c r="A101" t="s">
        <v>60</v>
      </c>
      <c r="B101" t="s">
        <v>61</v>
      </c>
      <c r="C101">
        <v>8</v>
      </c>
      <c r="D101" s="3">
        <f>+'3 31 19 payroll'!$AG$2</f>
        <v>29</v>
      </c>
      <c r="E101" s="31">
        <v>25</v>
      </c>
      <c r="F101"/>
      <c r="G101"/>
      <c r="H101"/>
      <c r="I101"/>
      <c r="J101" s="17">
        <f t="shared" si="47"/>
        <v>0</v>
      </c>
      <c r="O101" s="17">
        <f t="shared" si="29"/>
        <v>0</v>
      </c>
      <c r="P101"/>
      <c r="Q101"/>
      <c r="S101"/>
      <c r="W101" s="17">
        <f t="shared" si="39"/>
        <v>0</v>
      </c>
      <c r="X101" s="19"/>
      <c r="Y101" s="22">
        <f t="shared" si="43"/>
        <v>0</v>
      </c>
      <c r="Z101" s="1" t="s">
        <v>120</v>
      </c>
      <c r="AA101" s="9"/>
      <c r="AB101"/>
      <c r="AC101" s="10"/>
      <c r="AD101" s="3"/>
    </row>
    <row r="102" spans="1:34" x14ac:dyDescent="0.25">
      <c r="A102" s="17" t="s">
        <v>50</v>
      </c>
      <c r="B102" s="17" t="s">
        <v>149</v>
      </c>
      <c r="C102" s="17">
        <v>6</v>
      </c>
      <c r="D102" s="19">
        <v>40</v>
      </c>
      <c r="E102" s="19">
        <v>29</v>
      </c>
      <c r="J102" s="17">
        <f t="shared" si="47"/>
        <v>0</v>
      </c>
      <c r="O102" s="17">
        <f t="shared" si="29"/>
        <v>0</v>
      </c>
      <c r="P102"/>
      <c r="Q102"/>
      <c r="S102"/>
      <c r="W102" s="17">
        <f t="shared" si="39"/>
        <v>0</v>
      </c>
      <c r="X102" s="19"/>
      <c r="Y102" s="22">
        <f t="shared" si="43"/>
        <v>0</v>
      </c>
      <c r="Z102" s="17" t="s">
        <v>120</v>
      </c>
      <c r="AA102" s="16"/>
      <c r="AB102" s="23"/>
      <c r="AC102" s="16"/>
      <c r="AD102" s="19"/>
    </row>
    <row r="103" spans="1:34" x14ac:dyDescent="0.25">
      <c r="A103" t="s">
        <v>435</v>
      </c>
      <c r="B103" t="s">
        <v>436</v>
      </c>
      <c r="C103">
        <v>8</v>
      </c>
      <c r="D103" s="19">
        <v>29</v>
      </c>
      <c r="E103" s="19">
        <v>25</v>
      </c>
      <c r="F103"/>
      <c r="G103"/>
      <c r="H103"/>
      <c r="I103"/>
      <c r="J103" s="17">
        <f t="shared" si="47"/>
        <v>0</v>
      </c>
      <c r="N103"/>
      <c r="O103" s="17">
        <f t="shared" si="29"/>
        <v>0</v>
      </c>
      <c r="P103"/>
      <c r="Q103"/>
      <c r="S103"/>
      <c r="W103" s="17">
        <f t="shared" si="39"/>
        <v>0</v>
      </c>
      <c r="X103" s="19"/>
      <c r="Y103" s="22">
        <f t="shared" si="43"/>
        <v>0</v>
      </c>
      <c r="Z103" t="s">
        <v>120</v>
      </c>
      <c r="AA103" s="16"/>
      <c r="AB103" s="23"/>
      <c r="AC103" s="16"/>
      <c r="AD103" s="19"/>
    </row>
    <row r="104" spans="1:34" x14ac:dyDescent="0.25">
      <c r="A104" s="17" t="s">
        <v>77</v>
      </c>
      <c r="B104" s="17" t="s">
        <v>187</v>
      </c>
      <c r="C104" s="17">
        <v>6</v>
      </c>
      <c r="D104" s="19">
        <v>40</v>
      </c>
      <c r="E104" s="19">
        <v>29</v>
      </c>
      <c r="F104"/>
      <c r="J104" s="17">
        <f t="shared" si="47"/>
        <v>0</v>
      </c>
      <c r="O104" s="17">
        <f t="shared" si="29"/>
        <v>0</v>
      </c>
      <c r="P104"/>
      <c r="Q104"/>
      <c r="S104"/>
      <c r="W104" s="17">
        <f t="shared" si="39"/>
        <v>0</v>
      </c>
      <c r="X104" s="19"/>
      <c r="Y104" s="22">
        <f t="shared" si="43"/>
        <v>0</v>
      </c>
      <c r="Z104" s="17" t="s">
        <v>120</v>
      </c>
      <c r="AA104" s="23"/>
      <c r="AB104" s="19"/>
      <c r="AC104" s="25"/>
      <c r="AD104" s="19"/>
      <c r="AE104"/>
      <c r="AF104"/>
      <c r="AG104"/>
      <c r="AH104"/>
    </row>
    <row r="105" spans="1:34" x14ac:dyDescent="0.25">
      <c r="A105" t="s">
        <v>97</v>
      </c>
      <c r="B105" t="s">
        <v>442</v>
      </c>
      <c r="C105">
        <v>8</v>
      </c>
      <c r="D105" s="19">
        <v>29</v>
      </c>
      <c r="E105" s="19">
        <v>25</v>
      </c>
      <c r="F105"/>
      <c r="H105"/>
      <c r="J105" s="17">
        <f t="shared" ref="J105" si="48">COUNT(F105:I105)</f>
        <v>0</v>
      </c>
      <c r="N105"/>
      <c r="O105" s="17">
        <f t="shared" si="29"/>
        <v>0</v>
      </c>
      <c r="P105"/>
      <c r="R105"/>
      <c r="S105"/>
      <c r="W105" s="17">
        <f t="shared" si="39"/>
        <v>0</v>
      </c>
      <c r="X105" s="19"/>
      <c r="Y105" s="22">
        <f t="shared" si="43"/>
        <v>0</v>
      </c>
      <c r="Z105" t="s">
        <v>120</v>
      </c>
      <c r="AA105" s="23"/>
      <c r="AB105" s="19"/>
      <c r="AC105" s="25"/>
      <c r="AD105" s="19"/>
      <c r="AE105"/>
      <c r="AF105"/>
      <c r="AG105"/>
      <c r="AH105"/>
    </row>
    <row r="106" spans="1:34" x14ac:dyDescent="0.25">
      <c r="A106" s="17" t="s">
        <v>150</v>
      </c>
      <c r="B106" s="17" t="s">
        <v>151</v>
      </c>
      <c r="C106" s="17">
        <v>6</v>
      </c>
      <c r="D106" s="19">
        <v>40</v>
      </c>
      <c r="E106" s="19">
        <v>29</v>
      </c>
      <c r="F106">
        <v>74813</v>
      </c>
      <c r="G106"/>
      <c r="H106"/>
      <c r="J106" s="17">
        <f>COUNT(F106:I106)</f>
        <v>1</v>
      </c>
      <c r="K106" s="17">
        <v>74445</v>
      </c>
      <c r="L106" s="17">
        <v>74318</v>
      </c>
      <c r="O106" s="17">
        <f t="shared" si="29"/>
        <v>2</v>
      </c>
      <c r="P106"/>
      <c r="Q106"/>
      <c r="R106"/>
      <c r="S106"/>
      <c r="W106" s="17">
        <f t="shared" si="39"/>
        <v>0</v>
      </c>
      <c r="X106" s="19"/>
      <c r="Y106" s="22">
        <f t="shared" si="43"/>
        <v>98</v>
      </c>
      <c r="Z106" s="17" t="s">
        <v>120</v>
      </c>
      <c r="AA106" s="16">
        <v>43559</v>
      </c>
      <c r="AB106" s="19"/>
      <c r="AC106" s="16"/>
      <c r="AD106" s="19"/>
    </row>
    <row r="107" spans="1:34" x14ac:dyDescent="0.25">
      <c r="A107" s="17" t="s">
        <v>23</v>
      </c>
      <c r="B107" s="17" t="s">
        <v>26</v>
      </c>
      <c r="C107" s="17">
        <v>8</v>
      </c>
      <c r="D107" s="19">
        <v>29</v>
      </c>
      <c r="E107" s="19">
        <v>25</v>
      </c>
      <c r="F107"/>
      <c r="J107" s="17">
        <f>COUNT(F107:I107)</f>
        <v>0</v>
      </c>
      <c r="K107" s="17">
        <v>74316</v>
      </c>
      <c r="L107" s="17">
        <v>74813</v>
      </c>
      <c r="O107" s="17">
        <f t="shared" si="29"/>
        <v>2</v>
      </c>
      <c r="P107"/>
      <c r="Q107"/>
      <c r="S107"/>
      <c r="W107" s="17">
        <f t="shared" si="39"/>
        <v>0</v>
      </c>
      <c r="X107" s="19"/>
      <c r="Y107" s="22">
        <f t="shared" si="43"/>
        <v>50</v>
      </c>
      <c r="Z107" s="17" t="s">
        <v>120</v>
      </c>
      <c r="AA107" s="1">
        <v>43559</v>
      </c>
      <c r="AB107" s="23"/>
      <c r="AD107" s="19"/>
    </row>
    <row r="108" spans="1:34" x14ac:dyDescent="0.25">
      <c r="A108" s="17" t="s">
        <v>345</v>
      </c>
      <c r="B108" s="17" t="s">
        <v>346</v>
      </c>
      <c r="C108" s="17">
        <v>8</v>
      </c>
      <c r="D108" s="19">
        <v>29</v>
      </c>
      <c r="E108" s="19">
        <v>25</v>
      </c>
      <c r="F108"/>
      <c r="J108" s="17">
        <f>COUNT(F108:I108)</f>
        <v>0</v>
      </c>
      <c r="K108"/>
      <c r="N108"/>
      <c r="O108" s="17">
        <f t="shared" si="29"/>
        <v>0</v>
      </c>
      <c r="P108"/>
      <c r="Q108"/>
      <c r="S108"/>
      <c r="W108" s="17">
        <f t="shared" si="39"/>
        <v>0</v>
      </c>
      <c r="X108" s="19"/>
      <c r="Y108" s="22">
        <f t="shared" si="43"/>
        <v>0</v>
      </c>
      <c r="Z108" s="17" t="s">
        <v>120</v>
      </c>
      <c r="AA108" s="16"/>
      <c r="AB108" s="19"/>
      <c r="AD108" s="19"/>
      <c r="AE108" s="16"/>
    </row>
    <row r="109" spans="1:34" x14ac:dyDescent="0.25">
      <c r="A109" s="17" t="s">
        <v>191</v>
      </c>
      <c r="B109" s="17" t="s">
        <v>128</v>
      </c>
      <c r="C109" s="17">
        <v>8</v>
      </c>
      <c r="D109" s="19">
        <v>29</v>
      </c>
      <c r="E109" s="19">
        <v>25</v>
      </c>
      <c r="F109"/>
      <c r="G109"/>
      <c r="J109" s="17">
        <f>COUNT(F109:I109)</f>
        <v>0</v>
      </c>
      <c r="K109"/>
      <c r="O109" s="17">
        <f t="shared" si="29"/>
        <v>0</v>
      </c>
      <c r="P109"/>
      <c r="Q109"/>
      <c r="S109"/>
      <c r="W109" s="17">
        <f t="shared" si="39"/>
        <v>0</v>
      </c>
      <c r="X109" s="19"/>
      <c r="Y109" s="22">
        <f t="shared" si="43"/>
        <v>0</v>
      </c>
      <c r="Z109" s="17" t="s">
        <v>120</v>
      </c>
      <c r="AA109" s="16"/>
      <c r="AB109" s="19"/>
      <c r="AC109" s="16"/>
      <c r="AD109" s="19"/>
      <c r="AE109" s="16"/>
    </row>
    <row r="110" spans="1:34" x14ac:dyDescent="0.25">
      <c r="A110" t="s">
        <v>216</v>
      </c>
      <c r="B110" t="s">
        <v>445</v>
      </c>
      <c r="C110" s="17">
        <v>8</v>
      </c>
      <c r="D110" s="19">
        <v>29</v>
      </c>
      <c r="E110" s="19">
        <v>25</v>
      </c>
      <c r="F110"/>
      <c r="G110"/>
      <c r="J110" s="17">
        <f t="shared" ref="J110" si="49">COUNT(F110:I110)</f>
        <v>0</v>
      </c>
      <c r="K110"/>
      <c r="L110"/>
      <c r="N110"/>
      <c r="O110" s="17">
        <f t="shared" si="29"/>
        <v>0</v>
      </c>
      <c r="P110"/>
      <c r="Q110"/>
      <c r="S110"/>
      <c r="W110" s="17">
        <f t="shared" ref="W110" si="50">COUNT(P110:V110)</f>
        <v>0</v>
      </c>
      <c r="X110" s="19"/>
      <c r="Y110" s="22">
        <f t="shared" ref="Y110" si="51">+(J110*D110)+(O110*E110)+(W110*$AH$7)+X110</f>
        <v>0</v>
      </c>
      <c r="Z110" t="s">
        <v>120</v>
      </c>
      <c r="AA110" s="16"/>
      <c r="AB110" s="19"/>
      <c r="AC110" s="16"/>
      <c r="AD110" s="19"/>
      <c r="AE110" s="16"/>
    </row>
    <row r="111" spans="1:34" x14ac:dyDescent="0.25">
      <c r="A111" s="17" t="s">
        <v>24</v>
      </c>
      <c r="B111" s="17" t="s">
        <v>153</v>
      </c>
      <c r="C111" s="17">
        <v>8</v>
      </c>
      <c r="D111" s="19">
        <v>29</v>
      </c>
      <c r="E111" s="19">
        <v>25</v>
      </c>
      <c r="F111"/>
      <c r="J111" s="17">
        <f t="shared" ref="J111:J125" si="52">COUNT(F111:I111)</f>
        <v>0</v>
      </c>
      <c r="O111" s="17">
        <f t="shared" si="29"/>
        <v>0</v>
      </c>
      <c r="P111"/>
      <c r="Q111"/>
      <c r="S111"/>
      <c r="W111" s="17">
        <f t="shared" ref="W111:W125" si="53">COUNT(P111:V111)</f>
        <v>0</v>
      </c>
      <c r="X111" s="19"/>
      <c r="Y111" s="22">
        <f t="shared" ref="Y111:Y125" si="54">+(J111*D111)+(O111*E111)+(W111*$AH$7)+X111</f>
        <v>0</v>
      </c>
      <c r="Z111" s="17" t="s">
        <v>120</v>
      </c>
      <c r="AA111" s="23"/>
      <c r="AB111" s="19"/>
      <c r="AC111" s="16"/>
      <c r="AD111" s="19"/>
      <c r="AE111" s="16"/>
    </row>
    <row r="112" spans="1:34" x14ac:dyDescent="0.25">
      <c r="A112" t="s">
        <v>424</v>
      </c>
      <c r="B112" t="s">
        <v>153</v>
      </c>
      <c r="C112">
        <v>8</v>
      </c>
      <c r="D112" s="19">
        <v>29</v>
      </c>
      <c r="E112" s="19">
        <v>25</v>
      </c>
      <c r="F112"/>
      <c r="G112"/>
      <c r="H112"/>
      <c r="I112"/>
      <c r="J112" s="17">
        <f t="shared" si="52"/>
        <v>0</v>
      </c>
      <c r="K112"/>
      <c r="N112"/>
      <c r="O112" s="17">
        <f t="shared" si="29"/>
        <v>0</v>
      </c>
      <c r="P112"/>
      <c r="Q112"/>
      <c r="R112"/>
      <c r="S112"/>
      <c r="T112"/>
      <c r="U112"/>
      <c r="W112" s="17">
        <f t="shared" si="53"/>
        <v>0</v>
      </c>
      <c r="X112" s="19"/>
      <c r="Y112" s="22">
        <f t="shared" si="54"/>
        <v>0</v>
      </c>
      <c r="Z112" t="s">
        <v>120</v>
      </c>
      <c r="AA112" s="23"/>
      <c r="AB112" s="19"/>
      <c r="AC112" s="16"/>
      <c r="AD112" s="19"/>
      <c r="AE112" s="16"/>
    </row>
    <row r="113" spans="1:31" x14ac:dyDescent="0.25">
      <c r="A113" s="17" t="s">
        <v>24</v>
      </c>
      <c r="B113" s="17" t="s">
        <v>185</v>
      </c>
      <c r="C113" s="17">
        <v>6</v>
      </c>
      <c r="D113" s="19">
        <v>40</v>
      </c>
      <c r="E113" s="19">
        <v>29</v>
      </c>
      <c r="F113"/>
      <c r="J113" s="17">
        <f t="shared" si="52"/>
        <v>0</v>
      </c>
      <c r="O113" s="17">
        <f t="shared" si="29"/>
        <v>0</v>
      </c>
      <c r="P113"/>
      <c r="Q113"/>
      <c r="S113"/>
      <c r="W113" s="17">
        <f t="shared" si="53"/>
        <v>0</v>
      </c>
      <c r="X113" s="19"/>
      <c r="Y113" s="22">
        <f t="shared" si="54"/>
        <v>0</v>
      </c>
      <c r="Z113" s="17" t="s">
        <v>120</v>
      </c>
      <c r="AA113" s="23"/>
      <c r="AB113" s="23"/>
      <c r="AC113" s="25"/>
      <c r="AD113" s="19"/>
      <c r="AE113" s="16"/>
    </row>
    <row r="114" spans="1:31" x14ac:dyDescent="0.25">
      <c r="A114" s="17" t="s">
        <v>9</v>
      </c>
      <c r="B114" s="17" t="s">
        <v>10</v>
      </c>
      <c r="C114" s="17">
        <v>5</v>
      </c>
      <c r="D114" s="19">
        <v>47</v>
      </c>
      <c r="E114" s="19">
        <v>32</v>
      </c>
      <c r="F114"/>
      <c r="G114"/>
      <c r="H114"/>
      <c r="J114" s="17">
        <f t="shared" si="52"/>
        <v>0</v>
      </c>
      <c r="O114" s="17">
        <f t="shared" si="29"/>
        <v>0</v>
      </c>
      <c r="P114"/>
      <c r="Q114"/>
      <c r="S114"/>
      <c r="W114" s="17">
        <f t="shared" si="53"/>
        <v>0</v>
      </c>
      <c r="X114" s="19"/>
      <c r="Y114" s="22">
        <f t="shared" si="54"/>
        <v>0</v>
      </c>
      <c r="Z114" s="17" t="s">
        <v>120</v>
      </c>
      <c r="AA114" s="16"/>
      <c r="AB114" s="9"/>
      <c r="AC114" s="16"/>
      <c r="AD114" s="19"/>
      <c r="AE114" s="16"/>
    </row>
    <row r="115" spans="1:31" x14ac:dyDescent="0.25">
      <c r="A115" s="17" t="s">
        <v>26</v>
      </c>
      <c r="B115" s="17" t="s">
        <v>76</v>
      </c>
      <c r="C115" s="17">
        <v>6</v>
      </c>
      <c r="D115" s="19">
        <v>40</v>
      </c>
      <c r="E115" s="19">
        <v>29</v>
      </c>
      <c r="F115">
        <v>74253</v>
      </c>
      <c r="J115" s="17">
        <f t="shared" si="52"/>
        <v>1</v>
      </c>
      <c r="O115" s="17">
        <f t="shared" si="29"/>
        <v>0</v>
      </c>
      <c r="P115">
        <v>74253</v>
      </c>
      <c r="Q115">
        <v>74253</v>
      </c>
      <c r="S115"/>
      <c r="W115" s="17">
        <f t="shared" si="53"/>
        <v>2</v>
      </c>
      <c r="X115" s="19"/>
      <c r="Y115" s="22">
        <f t="shared" si="54"/>
        <v>90</v>
      </c>
      <c r="Z115" s="17" t="s">
        <v>120</v>
      </c>
      <c r="AA115" s="16">
        <v>43559</v>
      </c>
      <c r="AB115" s="23"/>
      <c r="AC115" s="16"/>
      <c r="AD115" s="19"/>
    </row>
    <row r="116" spans="1:31" x14ac:dyDescent="0.25">
      <c r="A116" s="17" t="s">
        <v>44</v>
      </c>
      <c r="B116" s="17" t="s">
        <v>393</v>
      </c>
      <c r="C116" s="17">
        <v>8</v>
      </c>
      <c r="D116" s="19">
        <v>29</v>
      </c>
      <c r="E116" s="19">
        <v>25</v>
      </c>
      <c r="F116"/>
      <c r="G116"/>
      <c r="J116" s="17">
        <f t="shared" si="52"/>
        <v>0</v>
      </c>
      <c r="K116" s="17">
        <v>74090</v>
      </c>
      <c r="L116" s="17">
        <v>74248</v>
      </c>
      <c r="O116" s="17">
        <f t="shared" si="29"/>
        <v>2</v>
      </c>
      <c r="P116"/>
      <c r="Q116"/>
      <c r="S116"/>
      <c r="W116" s="17">
        <f t="shared" si="53"/>
        <v>0</v>
      </c>
      <c r="X116" s="19"/>
      <c r="Y116" s="22">
        <f t="shared" si="54"/>
        <v>50</v>
      </c>
      <c r="Z116" s="17" t="s">
        <v>120</v>
      </c>
      <c r="AA116" s="16">
        <v>43559</v>
      </c>
      <c r="AB116" s="23"/>
      <c r="AC116" s="16"/>
      <c r="AD116" s="19"/>
    </row>
    <row r="117" spans="1:31" x14ac:dyDescent="0.25">
      <c r="A117" s="17" t="s">
        <v>16</v>
      </c>
      <c r="B117" s="17" t="s">
        <v>17</v>
      </c>
      <c r="C117" s="17">
        <v>7</v>
      </c>
      <c r="D117" s="19">
        <v>34</v>
      </c>
      <c r="E117" s="19">
        <v>27</v>
      </c>
      <c r="F117">
        <v>74318</v>
      </c>
      <c r="G117"/>
      <c r="J117" s="17">
        <f t="shared" si="52"/>
        <v>1</v>
      </c>
      <c r="K117" s="17">
        <v>74449</v>
      </c>
      <c r="O117" s="17">
        <f t="shared" si="29"/>
        <v>1</v>
      </c>
      <c r="P117"/>
      <c r="Q117"/>
      <c r="S117"/>
      <c r="W117" s="17">
        <f t="shared" si="53"/>
        <v>0</v>
      </c>
      <c r="X117" s="19"/>
      <c r="Y117" s="22">
        <f t="shared" si="54"/>
        <v>61</v>
      </c>
      <c r="Z117" s="17" t="s">
        <v>120</v>
      </c>
      <c r="AA117" s="16">
        <v>43559</v>
      </c>
      <c r="AB117" s="23"/>
      <c r="AC117" s="25"/>
      <c r="AD117" s="19"/>
    </row>
    <row r="118" spans="1:31" x14ac:dyDescent="0.25">
      <c r="A118" s="17" t="s">
        <v>30</v>
      </c>
      <c r="B118" s="17" t="s">
        <v>395</v>
      </c>
      <c r="C118" s="17">
        <v>8</v>
      </c>
      <c r="D118" s="19">
        <v>29</v>
      </c>
      <c r="E118" s="19">
        <v>25</v>
      </c>
      <c r="F118"/>
      <c r="G118"/>
      <c r="H118"/>
      <c r="I118"/>
      <c r="J118" s="17">
        <f t="shared" si="52"/>
        <v>0</v>
      </c>
      <c r="O118" s="17">
        <f t="shared" si="29"/>
        <v>0</v>
      </c>
      <c r="P118"/>
      <c r="Q118"/>
      <c r="S118"/>
      <c r="W118" s="17">
        <f t="shared" si="53"/>
        <v>0</v>
      </c>
      <c r="X118" s="19"/>
      <c r="Y118" s="22">
        <f t="shared" si="54"/>
        <v>0</v>
      </c>
      <c r="Z118" s="17" t="s">
        <v>120</v>
      </c>
      <c r="AA118" s="16"/>
      <c r="AB118" s="19"/>
      <c r="AC118" s="25"/>
      <c r="AD118" s="19"/>
      <c r="AE118" s="16"/>
    </row>
    <row r="119" spans="1:31" x14ac:dyDescent="0.25">
      <c r="A119" t="s">
        <v>420</v>
      </c>
      <c r="B119" t="s">
        <v>90</v>
      </c>
      <c r="C119">
        <v>8</v>
      </c>
      <c r="D119" s="19">
        <v>29</v>
      </c>
      <c r="E119" s="19">
        <v>25</v>
      </c>
      <c r="F119"/>
      <c r="G119"/>
      <c r="H119"/>
      <c r="I119"/>
      <c r="J119" s="17">
        <f t="shared" si="52"/>
        <v>0</v>
      </c>
      <c r="K119"/>
      <c r="O119" s="17">
        <f t="shared" si="29"/>
        <v>0</v>
      </c>
      <c r="P119"/>
      <c r="Q119"/>
      <c r="S119"/>
      <c r="W119" s="17">
        <f t="shared" si="53"/>
        <v>0</v>
      </c>
      <c r="X119" s="19"/>
      <c r="Y119" s="22">
        <f t="shared" si="54"/>
        <v>0</v>
      </c>
      <c r="Z119" t="s">
        <v>120</v>
      </c>
      <c r="AA119" s="16"/>
      <c r="AB119" s="19"/>
      <c r="AC119" s="25"/>
      <c r="AD119" s="19"/>
      <c r="AE119" s="16"/>
    </row>
    <row r="120" spans="1:31" x14ac:dyDescent="0.25">
      <c r="A120" s="17" t="s">
        <v>125</v>
      </c>
      <c r="B120" s="17" t="s">
        <v>85</v>
      </c>
      <c r="C120" s="17">
        <v>6</v>
      </c>
      <c r="D120" s="19">
        <v>40</v>
      </c>
      <c r="E120" s="19">
        <v>29</v>
      </c>
      <c r="F120"/>
      <c r="J120" s="17">
        <f t="shared" si="52"/>
        <v>0</v>
      </c>
      <c r="O120" s="17">
        <f t="shared" si="29"/>
        <v>0</v>
      </c>
      <c r="P120"/>
      <c r="Q120"/>
      <c r="S120"/>
      <c r="W120" s="17">
        <f t="shared" si="53"/>
        <v>0</v>
      </c>
      <c r="X120" s="19"/>
      <c r="Y120" s="22">
        <f t="shared" si="54"/>
        <v>0</v>
      </c>
      <c r="Z120" s="17" t="s">
        <v>120</v>
      </c>
      <c r="AA120" s="1"/>
      <c r="AB120" s="19"/>
      <c r="AC120" s="16"/>
      <c r="AD120" s="19"/>
      <c r="AE120" s="16"/>
    </row>
    <row r="121" spans="1:31" x14ac:dyDescent="0.25">
      <c r="A121" s="17" t="s">
        <v>375</v>
      </c>
      <c r="B121" s="17" t="s">
        <v>376</v>
      </c>
      <c r="C121" s="17">
        <v>8</v>
      </c>
      <c r="D121" s="19">
        <v>29</v>
      </c>
      <c r="E121" s="19">
        <v>25</v>
      </c>
      <c r="F121">
        <v>74093</v>
      </c>
      <c r="G121"/>
      <c r="H121"/>
      <c r="I121"/>
      <c r="J121" s="17">
        <f t="shared" si="52"/>
        <v>1</v>
      </c>
      <c r="K121" s="17">
        <v>74252</v>
      </c>
      <c r="N121"/>
      <c r="O121" s="17">
        <f t="shared" si="29"/>
        <v>1</v>
      </c>
      <c r="P121">
        <v>74093</v>
      </c>
      <c r="Q121">
        <v>74093</v>
      </c>
      <c r="S121"/>
      <c r="W121" s="17">
        <f t="shared" si="53"/>
        <v>2</v>
      </c>
      <c r="X121" s="19"/>
      <c r="Y121" s="22">
        <f t="shared" si="54"/>
        <v>104</v>
      </c>
      <c r="Z121" s="17" t="s">
        <v>120</v>
      </c>
      <c r="AA121" s="16">
        <v>43559</v>
      </c>
      <c r="AB121" s="19"/>
      <c r="AC121" s="16"/>
      <c r="AD121" s="19"/>
    </row>
    <row r="122" spans="1:31" x14ac:dyDescent="0.25">
      <c r="A122" s="17" t="s">
        <v>33</v>
      </c>
      <c r="B122" s="17" t="s">
        <v>34</v>
      </c>
      <c r="C122" s="17">
        <v>8</v>
      </c>
      <c r="D122" s="19">
        <v>29</v>
      </c>
      <c r="E122" s="19">
        <v>25</v>
      </c>
      <c r="F122"/>
      <c r="J122" s="17">
        <f t="shared" si="52"/>
        <v>0</v>
      </c>
      <c r="O122" s="17">
        <f t="shared" si="29"/>
        <v>0</v>
      </c>
      <c r="P122"/>
      <c r="Q122"/>
      <c r="S122"/>
      <c r="W122" s="17">
        <f t="shared" si="53"/>
        <v>0</v>
      </c>
      <c r="X122" s="19"/>
      <c r="Y122" s="22">
        <f t="shared" si="54"/>
        <v>0</v>
      </c>
      <c r="Z122" s="17" t="s">
        <v>120</v>
      </c>
      <c r="AA122" s="16"/>
      <c r="AB122" s="19"/>
      <c r="AC122" s="16"/>
      <c r="AD122" s="19"/>
    </row>
    <row r="123" spans="1:31" x14ac:dyDescent="0.25">
      <c r="A123" t="s">
        <v>429</v>
      </c>
      <c r="B123" t="s">
        <v>430</v>
      </c>
      <c r="C123">
        <v>8</v>
      </c>
      <c r="D123" s="19">
        <v>29</v>
      </c>
      <c r="E123" s="19">
        <v>25</v>
      </c>
      <c r="F123"/>
      <c r="J123" s="17">
        <f t="shared" si="52"/>
        <v>0</v>
      </c>
      <c r="O123" s="17">
        <f t="shared" si="29"/>
        <v>0</v>
      </c>
      <c r="P123"/>
      <c r="Q123"/>
      <c r="S123"/>
      <c r="W123" s="17">
        <f t="shared" si="53"/>
        <v>0</v>
      </c>
      <c r="X123" s="19"/>
      <c r="Y123" s="22">
        <f t="shared" si="54"/>
        <v>0</v>
      </c>
      <c r="Z123" t="s">
        <v>120</v>
      </c>
      <c r="AA123" s="16"/>
      <c r="AB123" s="19"/>
      <c r="AC123" s="16"/>
      <c r="AD123" s="19"/>
    </row>
    <row r="124" spans="1:31" x14ac:dyDescent="0.25">
      <c r="A124" s="17" t="s">
        <v>51</v>
      </c>
      <c r="B124" s="17" t="s">
        <v>52</v>
      </c>
      <c r="C124" s="17">
        <v>6</v>
      </c>
      <c r="D124" s="19">
        <v>40</v>
      </c>
      <c r="E124" s="19">
        <v>29</v>
      </c>
      <c r="F124"/>
      <c r="G124"/>
      <c r="H124"/>
      <c r="J124" s="17">
        <f t="shared" si="52"/>
        <v>0</v>
      </c>
      <c r="O124" s="17">
        <f t="shared" si="29"/>
        <v>0</v>
      </c>
      <c r="P124"/>
      <c r="Q124"/>
      <c r="R124"/>
      <c r="T124"/>
      <c r="W124" s="17">
        <f t="shared" si="53"/>
        <v>0</v>
      </c>
      <c r="X124" s="19"/>
      <c r="Y124" s="22">
        <f t="shared" si="54"/>
        <v>0</v>
      </c>
      <c r="Z124" t="s">
        <v>120</v>
      </c>
      <c r="AA124" s="23"/>
      <c r="AB124" s="19"/>
      <c r="AC124" s="25"/>
      <c r="AD124" s="19"/>
      <c r="AE124" s="16"/>
    </row>
    <row r="125" spans="1:31" x14ac:dyDescent="0.25">
      <c r="A125" s="17" t="s">
        <v>24</v>
      </c>
      <c r="B125" s="17" t="s">
        <v>304</v>
      </c>
      <c r="C125" s="17">
        <v>8</v>
      </c>
      <c r="D125" s="19">
        <v>29</v>
      </c>
      <c r="E125" s="19">
        <v>25</v>
      </c>
      <c r="F125">
        <v>74250</v>
      </c>
      <c r="G125"/>
      <c r="H125"/>
      <c r="J125" s="17">
        <f t="shared" si="52"/>
        <v>1</v>
      </c>
      <c r="K125" s="17">
        <v>74252</v>
      </c>
      <c r="O125" s="17">
        <f t="shared" si="29"/>
        <v>1</v>
      </c>
      <c r="P125">
        <v>74250</v>
      </c>
      <c r="Q125"/>
      <c r="S125"/>
      <c r="W125" s="17">
        <f t="shared" si="53"/>
        <v>1</v>
      </c>
      <c r="X125" s="19"/>
      <c r="Y125" s="22">
        <f t="shared" si="54"/>
        <v>79</v>
      </c>
      <c r="Z125" s="17" t="s">
        <v>120</v>
      </c>
      <c r="AA125" s="16">
        <v>43559</v>
      </c>
      <c r="AB125" s="19"/>
      <c r="AD125" s="19"/>
      <c r="AE125" s="16"/>
    </row>
    <row r="126" spans="1:31" x14ac:dyDescent="0.25">
      <c r="A126" t="s">
        <v>446</v>
      </c>
      <c r="B126" t="s">
        <v>447</v>
      </c>
      <c r="C126" s="17">
        <v>8</v>
      </c>
      <c r="D126" s="19">
        <v>29</v>
      </c>
      <c r="E126" s="19">
        <v>25</v>
      </c>
      <c r="F126">
        <v>74256</v>
      </c>
      <c r="G126">
        <v>74538</v>
      </c>
      <c r="H126"/>
      <c r="J126" s="17">
        <f t="shared" ref="J126" si="55">COUNT(F126:I126)</f>
        <v>2</v>
      </c>
      <c r="N126"/>
      <c r="O126" s="17">
        <f t="shared" si="29"/>
        <v>0</v>
      </c>
      <c r="P126">
        <v>74256</v>
      </c>
      <c r="Q126"/>
      <c r="S126"/>
      <c r="W126" s="17">
        <f t="shared" ref="W126" si="56">COUNT(P126:V126)</f>
        <v>1</v>
      </c>
      <c r="X126" s="19"/>
      <c r="Y126" s="22">
        <f t="shared" ref="Y126" si="57">+(J126*D126)+(O126*E126)+(W126*$AH$7)+X126</f>
        <v>83</v>
      </c>
      <c r="Z126" t="s">
        <v>120</v>
      </c>
      <c r="AA126" s="16">
        <v>43559</v>
      </c>
      <c r="AB126" s="19"/>
      <c r="AD126" s="19"/>
      <c r="AE126" s="16"/>
    </row>
    <row r="127" spans="1:31" x14ac:dyDescent="0.25">
      <c r="A127" s="17" t="s">
        <v>0</v>
      </c>
      <c r="B127" s="17" t="s">
        <v>159</v>
      </c>
      <c r="C127" s="17">
        <v>6</v>
      </c>
      <c r="D127" s="19">
        <v>40</v>
      </c>
      <c r="E127" s="19">
        <v>29</v>
      </c>
      <c r="F127"/>
      <c r="J127" s="17">
        <f>COUNT(F127:I127)</f>
        <v>0</v>
      </c>
      <c r="O127" s="17">
        <f t="shared" si="29"/>
        <v>0</v>
      </c>
      <c r="P127"/>
      <c r="Q127"/>
      <c r="S127"/>
      <c r="W127" s="17">
        <f>COUNT(P127:V127)</f>
        <v>0</v>
      </c>
      <c r="X127" s="19"/>
      <c r="Y127" s="22">
        <f>+(J127*D127)+(O127*E127)+(W127*$AH$7)+X127</f>
        <v>0</v>
      </c>
      <c r="Z127" s="17" t="s">
        <v>120</v>
      </c>
      <c r="AA127" s="16"/>
      <c r="AB127" s="19"/>
      <c r="AC127" s="25"/>
      <c r="AD127" s="19"/>
      <c r="AE127" s="16"/>
    </row>
    <row r="128" spans="1:31" x14ac:dyDescent="0.25">
      <c r="A128" s="17" t="s">
        <v>176</v>
      </c>
      <c r="B128" s="17" t="s">
        <v>351</v>
      </c>
      <c r="C128" s="17">
        <v>8</v>
      </c>
      <c r="D128" s="19">
        <v>29</v>
      </c>
      <c r="E128" s="19">
        <v>25</v>
      </c>
      <c r="F128"/>
      <c r="G128"/>
      <c r="J128" s="17">
        <f>COUNT(F128:I128)</f>
        <v>0</v>
      </c>
      <c r="O128" s="17">
        <f>COUNT(K128:N128)</f>
        <v>0</v>
      </c>
      <c r="P128"/>
      <c r="Q128"/>
      <c r="S128"/>
      <c r="W128" s="17">
        <f>COUNT(P128:V128)</f>
        <v>0</v>
      </c>
      <c r="X128" s="19"/>
      <c r="Y128" s="22">
        <f>+(J128*D128)+(O128*E128)+(W128*$AH$7)+X128</f>
        <v>0</v>
      </c>
      <c r="Z128" s="17" t="s">
        <v>120</v>
      </c>
      <c r="AA128" s="16"/>
      <c r="AB128" s="19"/>
      <c r="AC128" s="25"/>
      <c r="AD128" s="19"/>
      <c r="AE128" s="16"/>
    </row>
    <row r="129" spans="1:32" x14ac:dyDescent="0.25">
      <c r="A129" t="s">
        <v>449</v>
      </c>
      <c r="B129" t="s">
        <v>351</v>
      </c>
      <c r="C129">
        <v>8</v>
      </c>
      <c r="D129" s="19">
        <v>29</v>
      </c>
      <c r="E129" s="19">
        <v>25</v>
      </c>
      <c r="F129"/>
      <c r="G129"/>
      <c r="J129" s="17">
        <f t="shared" ref="J129" si="58">COUNT(F129:I129)</f>
        <v>0</v>
      </c>
      <c r="O129" s="17">
        <f>COUNT(K129:N129)</f>
        <v>0</v>
      </c>
      <c r="P129"/>
      <c r="Q129"/>
      <c r="S129"/>
      <c r="W129" s="17">
        <f t="shared" ref="W129" si="59">COUNT(P129:V129)</f>
        <v>0</v>
      </c>
      <c r="X129" s="19"/>
      <c r="Y129" s="22">
        <f>+(J129*D129)+(O129*E129)+(W129*$AH$7)+X129</f>
        <v>0</v>
      </c>
      <c r="Z129" t="s">
        <v>120</v>
      </c>
      <c r="AA129" s="16"/>
      <c r="AB129" s="19"/>
      <c r="AC129" s="25"/>
      <c r="AD129" s="19"/>
      <c r="AE129" s="16"/>
    </row>
    <row r="130" spans="1:32" x14ac:dyDescent="0.25">
      <c r="A130" t="s">
        <v>425</v>
      </c>
      <c r="B130" t="s">
        <v>351</v>
      </c>
      <c r="C130">
        <v>8</v>
      </c>
      <c r="D130" s="19">
        <v>29</v>
      </c>
      <c r="E130" s="19">
        <v>25</v>
      </c>
      <c r="F130"/>
      <c r="G130"/>
      <c r="J130" s="17">
        <f>COUNT(F130:I130)</f>
        <v>0</v>
      </c>
      <c r="K130"/>
      <c r="O130" s="17">
        <f>COUNT(K130:N130)</f>
        <v>0</v>
      </c>
      <c r="P130"/>
      <c r="Q130"/>
      <c r="S130"/>
      <c r="W130" s="17">
        <f>COUNT(P130:V130)</f>
        <v>0</v>
      </c>
      <c r="X130" s="19"/>
      <c r="Y130" s="22">
        <f>+(J130*D130)+(O130*E130)+(W130*$AH$7)+X130</f>
        <v>0</v>
      </c>
      <c r="Z130" t="s">
        <v>120</v>
      </c>
      <c r="AA130" s="16"/>
      <c r="AB130" s="19"/>
      <c r="AC130" s="25"/>
      <c r="AD130" s="19"/>
      <c r="AE130" s="16"/>
    </row>
    <row r="131" spans="1:32" x14ac:dyDescent="0.25">
      <c r="A131" t="s">
        <v>448</v>
      </c>
      <c r="B131" t="s">
        <v>351</v>
      </c>
      <c r="C131" s="17">
        <v>7</v>
      </c>
      <c r="D131" s="19">
        <v>34</v>
      </c>
      <c r="E131" s="19">
        <v>27</v>
      </c>
      <c r="F131"/>
      <c r="G131"/>
      <c r="J131" s="17">
        <f>COUNT(F131:I131)</f>
        <v>0</v>
      </c>
      <c r="K131"/>
      <c r="O131" s="17">
        <f>COUNT(K131:N131)</f>
        <v>0</v>
      </c>
      <c r="P131"/>
      <c r="Q131"/>
      <c r="S131"/>
      <c r="W131" s="17">
        <f>COUNT(P131:V131)</f>
        <v>0</v>
      </c>
      <c r="X131" s="19"/>
      <c r="Y131" s="22">
        <f>+(J131*D131)+(O131*E131)+(W131*$AH$7)+X131</f>
        <v>0</v>
      </c>
      <c r="Z131" t="s">
        <v>120</v>
      </c>
      <c r="AA131" s="16"/>
      <c r="AB131" s="19"/>
      <c r="AC131" s="25"/>
      <c r="AD131" s="19"/>
      <c r="AE131" s="16"/>
    </row>
    <row r="132" spans="1:32" x14ac:dyDescent="0.25">
      <c r="A132" t="s">
        <v>462</v>
      </c>
      <c r="B132" t="s">
        <v>463</v>
      </c>
      <c r="C132">
        <v>8</v>
      </c>
      <c r="D132" s="19">
        <v>29</v>
      </c>
      <c r="E132" s="19">
        <v>25</v>
      </c>
      <c r="F132"/>
      <c r="G132"/>
      <c r="J132" s="17">
        <f t="shared" ref="J132" si="60">COUNT(F132:I132)</f>
        <v>0</v>
      </c>
      <c r="K132">
        <v>74250</v>
      </c>
      <c r="L132" s="17">
        <v>74255</v>
      </c>
      <c r="M132" s="17">
        <v>74258</v>
      </c>
      <c r="N132">
        <v>74252</v>
      </c>
      <c r="O132" s="17">
        <f t="shared" ref="O132" si="61">COUNT(K132:N132)</f>
        <v>4</v>
      </c>
      <c r="P132"/>
      <c r="Q132"/>
      <c r="S132"/>
      <c r="W132" s="17">
        <f t="shared" ref="W132" si="62">COUNT(P132:V132)</f>
        <v>0</v>
      </c>
      <c r="X132" s="19"/>
      <c r="Y132" s="22">
        <f t="shared" ref="Y132" si="63">+(J132*D132)+(O132*E132)+(W132*$AH$7)+X132</f>
        <v>100</v>
      </c>
      <c r="Z132" t="s">
        <v>120</v>
      </c>
      <c r="AA132" s="16">
        <v>43559</v>
      </c>
      <c r="AB132" s="19"/>
      <c r="AC132" s="25"/>
      <c r="AD132" s="19"/>
      <c r="AE132" s="16"/>
    </row>
    <row r="133" spans="1:32" x14ac:dyDescent="0.25">
      <c r="A133" s="17" t="s">
        <v>152</v>
      </c>
      <c r="B133" s="17" t="s">
        <v>35</v>
      </c>
      <c r="C133" s="17">
        <v>8</v>
      </c>
      <c r="D133" s="19">
        <v>29</v>
      </c>
      <c r="E133" s="19">
        <v>25</v>
      </c>
      <c r="J133" s="17">
        <f t="shared" ref="J133:J143" si="64">COUNT(F133:I133)</f>
        <v>0</v>
      </c>
      <c r="O133" s="17">
        <f t="shared" ref="O133:O149" si="65">COUNT(K133:N133)</f>
        <v>0</v>
      </c>
      <c r="P133"/>
      <c r="Q133"/>
      <c r="S133"/>
      <c r="W133" s="17">
        <f>COUNT(P133:V133)</f>
        <v>0</v>
      </c>
      <c r="X133" s="19"/>
      <c r="Y133" s="22">
        <f>+(J133*D133)+(O133*E133)+(W133*$AH$7)+X133</f>
        <v>0</v>
      </c>
      <c r="Z133" s="17" t="s">
        <v>296</v>
      </c>
      <c r="AA133" s="16"/>
      <c r="AB133" s="19"/>
      <c r="AC133" s="25"/>
      <c r="AD133" s="19"/>
      <c r="AE133" s="16"/>
    </row>
    <row r="134" spans="1:32" x14ac:dyDescent="0.25">
      <c r="A134" t="s">
        <v>422</v>
      </c>
      <c r="B134" t="s">
        <v>235</v>
      </c>
      <c r="C134">
        <v>8</v>
      </c>
      <c r="D134" s="19">
        <v>29</v>
      </c>
      <c r="E134" s="19">
        <v>25</v>
      </c>
      <c r="F134"/>
      <c r="J134" s="17">
        <f t="shared" si="64"/>
        <v>0</v>
      </c>
      <c r="O134" s="17">
        <f t="shared" si="65"/>
        <v>0</v>
      </c>
      <c r="P134"/>
      <c r="Q134"/>
      <c r="S134"/>
      <c r="W134" s="17">
        <f>COUNT(P134:V134)</f>
        <v>0</v>
      </c>
      <c r="X134" s="19"/>
      <c r="Y134" s="22">
        <f>+(J134*D134)+(O134*E134)+(W134*$AH$7)+X134</f>
        <v>0</v>
      </c>
      <c r="Z134" t="s">
        <v>120</v>
      </c>
      <c r="AA134" s="1"/>
      <c r="AB134" s="19"/>
      <c r="AC134" s="25"/>
      <c r="AD134" s="19"/>
      <c r="AE134" s="16"/>
    </row>
    <row r="135" spans="1:32" x14ac:dyDescent="0.25">
      <c r="A135" s="17" t="s">
        <v>176</v>
      </c>
      <c r="B135" s="17" t="s">
        <v>235</v>
      </c>
      <c r="C135" s="17">
        <v>6</v>
      </c>
      <c r="D135" s="19">
        <v>40</v>
      </c>
      <c r="E135" s="19">
        <v>29</v>
      </c>
      <c r="J135" s="17">
        <f t="shared" si="64"/>
        <v>0</v>
      </c>
      <c r="O135" s="17">
        <f t="shared" si="65"/>
        <v>0</v>
      </c>
      <c r="P135"/>
      <c r="Q135"/>
      <c r="S135"/>
      <c r="W135" s="17">
        <f>COUNT(P135:V135)</f>
        <v>0</v>
      </c>
      <c r="X135" s="19"/>
      <c r="Y135" s="22">
        <f>+(J135*D135)+(O135*E135)+(W135*$AH$7)+X135</f>
        <v>0</v>
      </c>
      <c r="Z135" s="17" t="s">
        <v>120</v>
      </c>
      <c r="AA135" s="16"/>
      <c r="AB135" s="19"/>
      <c r="AC135" s="25"/>
      <c r="AD135" s="19"/>
      <c r="AE135" s="16"/>
    </row>
    <row r="136" spans="1:32" x14ac:dyDescent="0.25">
      <c r="A136" s="17" t="s">
        <v>56</v>
      </c>
      <c r="B136" s="17" t="s">
        <v>57</v>
      </c>
      <c r="C136" s="17">
        <v>6</v>
      </c>
      <c r="D136" s="19">
        <v>40</v>
      </c>
      <c r="E136" s="19">
        <v>29</v>
      </c>
      <c r="F136"/>
      <c r="G136"/>
      <c r="H136"/>
      <c r="J136" s="17">
        <f t="shared" si="64"/>
        <v>0</v>
      </c>
      <c r="O136" s="17">
        <f t="shared" si="65"/>
        <v>0</v>
      </c>
      <c r="P136"/>
      <c r="Q136"/>
      <c r="S136"/>
      <c r="W136" s="17">
        <f>COUNT(P136:V136)</f>
        <v>0</v>
      </c>
      <c r="X136" s="19"/>
      <c r="Y136" s="22">
        <f>+(J136*D136)+(O136*E136)+(W136*$AH$7)+X136</f>
        <v>0</v>
      </c>
      <c r="Z136" s="17" t="s">
        <v>120</v>
      </c>
      <c r="AA136" s="23"/>
      <c r="AB136" s="23"/>
      <c r="AD136" s="19"/>
      <c r="AE136" s="16"/>
    </row>
    <row r="137" spans="1:32" x14ac:dyDescent="0.25">
      <c r="A137" s="17" t="s">
        <v>28</v>
      </c>
      <c r="B137" s="17" t="s">
        <v>29</v>
      </c>
      <c r="C137" s="17">
        <v>5</v>
      </c>
      <c r="D137" s="19">
        <v>47</v>
      </c>
      <c r="E137" s="19">
        <v>32</v>
      </c>
      <c r="F137">
        <v>74446</v>
      </c>
      <c r="G137">
        <v>74534</v>
      </c>
      <c r="J137" s="17">
        <f t="shared" si="64"/>
        <v>2</v>
      </c>
      <c r="O137" s="17">
        <f t="shared" si="65"/>
        <v>0</v>
      </c>
      <c r="P137" s="17">
        <v>74446</v>
      </c>
      <c r="W137" s="17">
        <f t="shared" ref="W137" si="66">COUNT(P137:V137)</f>
        <v>1</v>
      </c>
      <c r="X137" s="19"/>
      <c r="Y137" s="22">
        <f>+(J137*D137)+(O137*E137)+(W137*'3 31 19 payroll'!$AH$7)+X137</f>
        <v>119</v>
      </c>
      <c r="Z137" t="s">
        <v>120</v>
      </c>
      <c r="AA137" s="16">
        <v>43559</v>
      </c>
      <c r="AB137" s="23"/>
      <c r="AD137" s="19"/>
      <c r="AE137" s="16"/>
    </row>
    <row r="138" spans="1:32" x14ac:dyDescent="0.25">
      <c r="A138" s="17" t="s">
        <v>18</v>
      </c>
      <c r="B138" s="17" t="s">
        <v>19</v>
      </c>
      <c r="C138" s="17">
        <v>8</v>
      </c>
      <c r="D138" s="19">
        <v>29</v>
      </c>
      <c r="E138" s="19">
        <v>25</v>
      </c>
      <c r="J138" s="17">
        <f t="shared" si="64"/>
        <v>0</v>
      </c>
      <c r="O138" s="17">
        <f t="shared" si="65"/>
        <v>0</v>
      </c>
      <c r="P138"/>
      <c r="Q138"/>
      <c r="S138"/>
      <c r="W138" s="17">
        <f t="shared" ref="W138:W149" si="67">COUNT(P138:V138)</f>
        <v>0</v>
      </c>
      <c r="X138" s="19"/>
      <c r="Y138" s="22">
        <f>+(J138*D138)+(O138*E138)+(W138*$AH$7)+X138</f>
        <v>0</v>
      </c>
      <c r="Z138" s="17" t="s">
        <v>120</v>
      </c>
      <c r="AA138" s="16"/>
      <c r="AB138" s="23"/>
      <c r="AC138" s="16"/>
      <c r="AD138" s="19"/>
    </row>
    <row r="139" spans="1:32" x14ac:dyDescent="0.25">
      <c r="A139" s="17" t="s">
        <v>30</v>
      </c>
      <c r="B139" s="17" t="s">
        <v>212</v>
      </c>
      <c r="C139" s="17">
        <v>8</v>
      </c>
      <c r="D139" s="19">
        <v>29</v>
      </c>
      <c r="E139" s="19">
        <v>25</v>
      </c>
      <c r="F139"/>
      <c r="G139"/>
      <c r="J139" s="17">
        <f t="shared" si="64"/>
        <v>0</v>
      </c>
      <c r="O139" s="17">
        <f t="shared" si="65"/>
        <v>0</v>
      </c>
      <c r="P139"/>
      <c r="Q139"/>
      <c r="R139"/>
      <c r="S139"/>
      <c r="W139" s="17">
        <f t="shared" si="67"/>
        <v>0</v>
      </c>
      <c r="X139" s="19"/>
      <c r="Y139" s="22">
        <f>+(J139*D139)+(O139*E139)+(W139*$AH$7)+X139</f>
        <v>0</v>
      </c>
      <c r="Z139" s="17" t="s">
        <v>120</v>
      </c>
      <c r="AA139" s="16"/>
      <c r="AB139" s="23"/>
      <c r="AC139" s="19"/>
      <c r="AD139" s="19"/>
    </row>
    <row r="140" spans="1:32" x14ac:dyDescent="0.25">
      <c r="A140" s="17" t="s">
        <v>193</v>
      </c>
      <c r="B140" s="17" t="s">
        <v>192</v>
      </c>
      <c r="C140" s="17">
        <v>6</v>
      </c>
      <c r="D140" s="19">
        <v>40</v>
      </c>
      <c r="E140" s="19">
        <v>29</v>
      </c>
      <c r="F140"/>
      <c r="G140"/>
      <c r="H140"/>
      <c r="I140"/>
      <c r="J140" s="17">
        <f t="shared" si="64"/>
        <v>0</v>
      </c>
      <c r="K140"/>
      <c r="O140" s="17">
        <f t="shared" si="65"/>
        <v>0</v>
      </c>
      <c r="P140"/>
      <c r="Q140"/>
      <c r="R140"/>
      <c r="S140"/>
      <c r="T140"/>
      <c r="U140"/>
      <c r="W140" s="17">
        <f t="shared" si="67"/>
        <v>0</v>
      </c>
      <c r="X140" s="19"/>
      <c r="Y140" s="22">
        <f>+(J140*D140)+(O140*E140)+(W140*$AH$7)+X140</f>
        <v>0</v>
      </c>
      <c r="Z140" s="17" t="s">
        <v>120</v>
      </c>
      <c r="AA140" s="1"/>
      <c r="AD140" s="19"/>
      <c r="AE140" s="16"/>
      <c r="AF140" s="19"/>
    </row>
    <row r="141" spans="1:32" x14ac:dyDescent="0.25">
      <c r="A141" s="17" t="s">
        <v>53</v>
      </c>
      <c r="B141" s="17" t="s">
        <v>192</v>
      </c>
      <c r="C141" s="17">
        <v>6</v>
      </c>
      <c r="D141" s="19">
        <v>40</v>
      </c>
      <c r="E141" s="19">
        <v>29</v>
      </c>
      <c r="F141"/>
      <c r="G141"/>
      <c r="H141"/>
      <c r="J141" s="17">
        <f t="shared" si="64"/>
        <v>0</v>
      </c>
      <c r="K141"/>
      <c r="O141" s="17">
        <f t="shared" si="65"/>
        <v>0</v>
      </c>
      <c r="P141"/>
      <c r="Q141"/>
      <c r="R141"/>
      <c r="S141"/>
      <c r="W141" s="17">
        <f t="shared" si="67"/>
        <v>0</v>
      </c>
      <c r="X141" s="19"/>
      <c r="Y141" s="22">
        <f>+(J141*D141)+(O141*E141)+(W141*'3 31 19 payroll'!$AH$7)+X141</f>
        <v>0</v>
      </c>
      <c r="Z141" t="s">
        <v>120</v>
      </c>
      <c r="AA141" s="1"/>
      <c r="AD141" s="19"/>
      <c r="AE141" s="16"/>
      <c r="AF141" s="19"/>
    </row>
    <row r="142" spans="1:32" x14ac:dyDescent="0.25">
      <c r="A142" t="s">
        <v>433</v>
      </c>
      <c r="B142" t="s">
        <v>434</v>
      </c>
      <c r="C142">
        <v>8</v>
      </c>
      <c r="D142" s="19">
        <v>29</v>
      </c>
      <c r="E142" s="19">
        <v>25</v>
      </c>
      <c r="F142">
        <v>74251</v>
      </c>
      <c r="G142"/>
      <c r="H142"/>
      <c r="I142"/>
      <c r="J142" s="17">
        <f t="shared" si="64"/>
        <v>1</v>
      </c>
      <c r="O142" s="17">
        <f t="shared" si="65"/>
        <v>0</v>
      </c>
      <c r="P142"/>
      <c r="Q142"/>
      <c r="S142"/>
      <c r="W142" s="17">
        <f t="shared" si="67"/>
        <v>0</v>
      </c>
      <c r="X142" s="19"/>
      <c r="Y142" s="22">
        <f t="shared" ref="Y142:Y147" si="68">+(J142*D142)+(O142*E142)+(W142*$AH$7)+X142</f>
        <v>29</v>
      </c>
      <c r="Z142" t="s">
        <v>120</v>
      </c>
      <c r="AA142" s="1">
        <v>43559</v>
      </c>
      <c r="AD142" s="19"/>
      <c r="AE142" s="16"/>
      <c r="AF142" s="19"/>
    </row>
    <row r="143" spans="1:32" x14ac:dyDescent="0.25">
      <c r="A143" s="17" t="s">
        <v>125</v>
      </c>
      <c r="B143" s="17" t="s">
        <v>316</v>
      </c>
      <c r="C143" s="17">
        <v>7</v>
      </c>
      <c r="D143" s="19">
        <v>34</v>
      </c>
      <c r="E143" s="19">
        <v>27</v>
      </c>
      <c r="F143">
        <v>74091</v>
      </c>
      <c r="G143">
        <v>74539</v>
      </c>
      <c r="H143"/>
      <c r="I143" s="30"/>
      <c r="J143" s="17">
        <f t="shared" si="64"/>
        <v>2</v>
      </c>
      <c r="O143" s="17">
        <f t="shared" si="65"/>
        <v>0</v>
      </c>
      <c r="P143">
        <v>74091</v>
      </c>
      <c r="Q143">
        <v>74539</v>
      </c>
      <c r="R143" s="17">
        <v>74539</v>
      </c>
      <c r="S143"/>
      <c r="W143" s="17">
        <f t="shared" si="67"/>
        <v>3</v>
      </c>
      <c r="X143" s="19"/>
      <c r="Y143" s="22">
        <f t="shared" si="68"/>
        <v>143</v>
      </c>
      <c r="Z143" s="17" t="s">
        <v>120</v>
      </c>
      <c r="AA143" s="16">
        <v>43559</v>
      </c>
      <c r="AD143" s="19"/>
    </row>
    <row r="144" spans="1:32" x14ac:dyDescent="0.25">
      <c r="A144" s="17" t="s">
        <v>408</v>
      </c>
      <c r="B144" s="17" t="s">
        <v>409</v>
      </c>
      <c r="C144" s="17">
        <v>8</v>
      </c>
      <c r="D144" s="19">
        <v>29</v>
      </c>
      <c r="E144" s="19">
        <v>25</v>
      </c>
      <c r="F144"/>
      <c r="G144"/>
      <c r="H144"/>
      <c r="I144" s="30"/>
      <c r="J144" s="17">
        <f t="shared" ref="J144:J149" si="69">COUNT(F144:I144)</f>
        <v>0</v>
      </c>
      <c r="O144" s="17">
        <f t="shared" si="65"/>
        <v>0</v>
      </c>
      <c r="P144"/>
      <c r="Q144"/>
      <c r="S144"/>
      <c r="W144" s="17">
        <f t="shared" si="67"/>
        <v>0</v>
      </c>
      <c r="X144" s="19"/>
      <c r="Y144" s="22">
        <f t="shared" si="68"/>
        <v>0</v>
      </c>
      <c r="Z144" s="17" t="s">
        <v>120</v>
      </c>
      <c r="AA144" s="1"/>
      <c r="AD144" s="19"/>
      <c r="AE144" s="16"/>
    </row>
    <row r="145" spans="1:33" x14ac:dyDescent="0.25">
      <c r="A145" s="17" t="s">
        <v>47</v>
      </c>
      <c r="B145" s="17" t="s">
        <v>260</v>
      </c>
      <c r="C145" s="17">
        <v>8</v>
      </c>
      <c r="D145" s="19">
        <v>29</v>
      </c>
      <c r="E145" s="19">
        <v>25</v>
      </c>
      <c r="F145"/>
      <c r="G145"/>
      <c r="I145" s="30"/>
      <c r="J145" s="17">
        <f t="shared" si="69"/>
        <v>0</v>
      </c>
      <c r="O145" s="17">
        <f t="shared" si="65"/>
        <v>0</v>
      </c>
      <c r="P145"/>
      <c r="Q145"/>
      <c r="R145"/>
      <c r="S145"/>
      <c r="W145" s="17">
        <f t="shared" si="67"/>
        <v>0</v>
      </c>
      <c r="X145" s="19"/>
      <c r="Y145" s="22">
        <f t="shared" si="68"/>
        <v>0</v>
      </c>
      <c r="Z145" s="28" t="s">
        <v>179</v>
      </c>
      <c r="AD145" s="19">
        <f>+Y145</f>
        <v>0</v>
      </c>
      <c r="AE145" s="16"/>
    </row>
    <row r="146" spans="1:33" x14ac:dyDescent="0.25">
      <c r="A146" s="17" t="s">
        <v>177</v>
      </c>
      <c r="B146" s="17" t="s">
        <v>178</v>
      </c>
      <c r="C146" s="17">
        <v>8</v>
      </c>
      <c r="D146" s="19">
        <v>29</v>
      </c>
      <c r="E146" s="19">
        <v>25</v>
      </c>
      <c r="I146" s="30"/>
      <c r="J146" s="17">
        <f t="shared" si="69"/>
        <v>0</v>
      </c>
      <c r="O146" s="17">
        <f t="shared" si="65"/>
        <v>0</v>
      </c>
      <c r="Q146"/>
      <c r="S146"/>
      <c r="W146" s="17">
        <f t="shared" si="67"/>
        <v>0</v>
      </c>
      <c r="X146" s="19"/>
      <c r="Y146" s="22">
        <f t="shared" si="68"/>
        <v>0</v>
      </c>
      <c r="Z146" s="17" t="s">
        <v>120</v>
      </c>
      <c r="AA146" s="16"/>
      <c r="AD146" s="19"/>
      <c r="AE146" s="16"/>
    </row>
    <row r="147" spans="1:33" x14ac:dyDescent="0.25">
      <c r="A147" s="17" t="s">
        <v>30</v>
      </c>
      <c r="B147" s="17" t="s">
        <v>229</v>
      </c>
      <c r="C147" s="17">
        <v>6</v>
      </c>
      <c r="D147" s="19">
        <v>40</v>
      </c>
      <c r="E147" s="19">
        <v>29</v>
      </c>
      <c r="F147">
        <v>74000</v>
      </c>
      <c r="G147"/>
      <c r="I147" s="30"/>
      <c r="J147" s="17">
        <f t="shared" si="69"/>
        <v>1</v>
      </c>
      <c r="K147" s="17">
        <v>74317</v>
      </c>
      <c r="O147" s="17">
        <f t="shared" si="65"/>
        <v>1</v>
      </c>
      <c r="P147">
        <v>74000</v>
      </c>
      <c r="Q147">
        <v>74000</v>
      </c>
      <c r="S147"/>
      <c r="W147" s="17">
        <f t="shared" si="67"/>
        <v>2</v>
      </c>
      <c r="X147" s="19"/>
      <c r="Y147" s="22">
        <f t="shared" si="68"/>
        <v>119</v>
      </c>
      <c r="Z147" s="17" t="s">
        <v>120</v>
      </c>
      <c r="AA147" s="16"/>
      <c r="AD147" s="19"/>
      <c r="AE147" s="16"/>
    </row>
    <row r="148" spans="1:33" x14ac:dyDescent="0.25">
      <c r="A148" t="s">
        <v>468</v>
      </c>
      <c r="B148" t="s">
        <v>469</v>
      </c>
      <c r="C148">
        <v>7</v>
      </c>
      <c r="D148" s="19">
        <v>34</v>
      </c>
      <c r="E148" s="19">
        <v>27</v>
      </c>
      <c r="F148">
        <v>74319</v>
      </c>
      <c r="G148"/>
      <c r="I148" s="30"/>
      <c r="J148" s="17">
        <f t="shared" ref="J148" si="70">COUNT(F148:I148)</f>
        <v>1</v>
      </c>
      <c r="K148" s="17">
        <v>74318</v>
      </c>
      <c r="L148" s="17">
        <v>74316</v>
      </c>
      <c r="M148" s="17">
        <v>74813</v>
      </c>
      <c r="O148" s="17">
        <f t="shared" ref="O148" si="71">COUNT(K148:N148)</f>
        <v>3</v>
      </c>
      <c r="P148"/>
      <c r="Q148"/>
      <c r="S148"/>
      <c r="W148" s="17">
        <f t="shared" ref="W148" si="72">COUNT(P148:V148)</f>
        <v>0</v>
      </c>
      <c r="X148" s="19"/>
      <c r="Y148" s="22">
        <f t="shared" ref="Y148" si="73">+(J148*D148)+(O148*E148)+(W148*$AH$7)+X148</f>
        <v>115</v>
      </c>
      <c r="Z148" s="15" t="s">
        <v>598</v>
      </c>
      <c r="AA148" s="16"/>
      <c r="AD148" s="19">
        <v>115</v>
      </c>
      <c r="AE148" s="16"/>
    </row>
    <row r="149" spans="1:33" x14ac:dyDescent="0.25">
      <c r="A149" s="17" t="s">
        <v>270</v>
      </c>
      <c r="B149" s="17" t="s">
        <v>48</v>
      </c>
      <c r="C149" s="17">
        <v>8</v>
      </c>
      <c r="D149" s="19">
        <v>29</v>
      </c>
      <c r="E149" s="19">
        <v>25</v>
      </c>
      <c r="I149" s="30"/>
      <c r="J149" s="17">
        <f t="shared" si="69"/>
        <v>0</v>
      </c>
      <c r="K149">
        <v>74088</v>
      </c>
      <c r="L149" s="17">
        <v>74717</v>
      </c>
      <c r="M149" s="17">
        <v>74718</v>
      </c>
      <c r="O149" s="17">
        <f t="shared" si="65"/>
        <v>3</v>
      </c>
      <c r="W149" s="17">
        <f t="shared" si="67"/>
        <v>0</v>
      </c>
      <c r="X149" s="19"/>
      <c r="Y149" s="22">
        <f>+(J149*D149)+(O149*E149)+(W149*'3 31 19 payroll'!$AH$7)+X149</f>
        <v>75</v>
      </c>
      <c r="Z149" s="17" t="s">
        <v>120</v>
      </c>
      <c r="AA149" s="16"/>
      <c r="AD149" s="19"/>
      <c r="AG149"/>
    </row>
    <row r="150" spans="1:33" x14ac:dyDescent="0.25">
      <c r="F150"/>
      <c r="G150"/>
      <c r="H150"/>
      <c r="J150">
        <f>SUM(J5:J149)</f>
        <v>56</v>
      </c>
      <c r="O150">
        <f>SUM(O5:O149)</f>
        <v>56</v>
      </c>
      <c r="W150">
        <f>SUM(W5:W149)</f>
        <v>58</v>
      </c>
      <c r="X150" s="19"/>
      <c r="Y150" s="3">
        <f>SUM(Y5:Y149)</f>
        <v>4797</v>
      </c>
      <c r="Z150" t="s">
        <v>104</v>
      </c>
      <c r="AD150" s="3">
        <f>SUM(AD5:AD149)</f>
        <v>269</v>
      </c>
    </row>
    <row r="151" spans="1:33" x14ac:dyDescent="0.25">
      <c r="D151" s="19"/>
      <c r="E151" s="3"/>
      <c r="F151"/>
      <c r="G151"/>
      <c r="H151"/>
      <c r="I151" s="8"/>
      <c r="J151"/>
      <c r="K151"/>
      <c r="L151"/>
      <c r="M151"/>
      <c r="N151"/>
      <c r="P151"/>
      <c r="Q151"/>
      <c r="R151"/>
      <c r="S151"/>
      <c r="Y151" s="19"/>
      <c r="AD151" s="19">
        <v>4395</v>
      </c>
    </row>
    <row r="152" spans="1:33" x14ac:dyDescent="0.25">
      <c r="D152" s="31"/>
      <c r="E152" s="3"/>
      <c r="F152"/>
      <c r="G152"/>
      <c r="H152"/>
      <c r="I152" s="8"/>
      <c r="J152"/>
      <c r="K152"/>
      <c r="L152"/>
      <c r="M152"/>
      <c r="N152"/>
      <c r="Q152"/>
      <c r="R152"/>
      <c r="S152"/>
      <c r="Y152" s="21"/>
      <c r="AB152" s="25"/>
      <c r="AD152" s="19">
        <f>SUM(AD150:AD151)</f>
        <v>4664</v>
      </c>
    </row>
    <row r="153" spans="1:33" x14ac:dyDescent="0.25">
      <c r="D153" s="31"/>
      <c r="E153" s="3"/>
      <c r="F153"/>
      <c r="G153"/>
      <c r="H153"/>
      <c r="I153" s="8"/>
      <c r="J153"/>
      <c r="K153"/>
      <c r="L153"/>
      <c r="M153"/>
      <c r="N153"/>
      <c r="Q153"/>
      <c r="R153"/>
      <c r="S153"/>
      <c r="Y153" s="21"/>
      <c r="AD153" s="19">
        <f>+AD152-Y150</f>
        <v>-133</v>
      </c>
      <c r="AE153" s="25"/>
    </row>
    <row r="154" spans="1:33" x14ac:dyDescent="0.25">
      <c r="E154" s="3"/>
      <c r="F154"/>
      <c r="G154"/>
      <c r="H154"/>
      <c r="I154" s="8"/>
      <c r="J154"/>
      <c r="K154"/>
      <c r="L154"/>
      <c r="M154"/>
      <c r="Q154"/>
      <c r="R154"/>
      <c r="S154"/>
      <c r="Y154" s="21"/>
      <c r="AD154" s="19"/>
    </row>
    <row r="155" spans="1:33" x14ac:dyDescent="0.25">
      <c r="E155" s="3"/>
      <c r="F155"/>
      <c r="G155"/>
      <c r="H155"/>
      <c r="I155" s="8"/>
      <c r="J155"/>
      <c r="K155"/>
      <c r="L155"/>
      <c r="M155"/>
      <c r="N155"/>
      <c r="P155"/>
      <c r="Q155"/>
      <c r="R155"/>
      <c r="S155"/>
      <c r="Y155" s="21"/>
      <c r="AD155" s="19"/>
    </row>
    <row r="156" spans="1:33" x14ac:dyDescent="0.25">
      <c r="E156" s="3"/>
      <c r="F156"/>
      <c r="G156"/>
      <c r="H156"/>
      <c r="I156" s="8"/>
      <c r="J156"/>
      <c r="K156"/>
      <c r="L156"/>
      <c r="M156"/>
      <c r="P156"/>
      <c r="Q156"/>
      <c r="R156"/>
      <c r="S156"/>
      <c r="Y156" s="21"/>
      <c r="AD156" s="19"/>
    </row>
    <row r="157" spans="1:33" x14ac:dyDescent="0.25">
      <c r="E157" s="3"/>
      <c r="F157"/>
      <c r="G157"/>
      <c r="H157"/>
      <c r="I157" s="8"/>
      <c r="J157"/>
      <c r="K157"/>
      <c r="L157"/>
      <c r="M157"/>
      <c r="N157"/>
      <c r="P157"/>
      <c r="Q157"/>
      <c r="R157"/>
      <c r="S157"/>
      <c r="Y157" s="21"/>
      <c r="AD157" s="19"/>
    </row>
    <row r="158" spans="1:33" x14ac:dyDescent="0.25">
      <c r="E158" s="3"/>
      <c r="F158"/>
      <c r="G158"/>
      <c r="H158"/>
      <c r="I158" s="8"/>
      <c r="J158"/>
      <c r="K158"/>
      <c r="L158"/>
      <c r="M158"/>
      <c r="N158"/>
      <c r="P158"/>
      <c r="Q158"/>
      <c r="R158"/>
      <c r="S158"/>
      <c r="Y158" s="21"/>
      <c r="AD158" s="19"/>
    </row>
    <row r="159" spans="1:33" x14ac:dyDescent="0.25">
      <c r="E159" s="3"/>
      <c r="F159"/>
      <c r="G159"/>
      <c r="H159"/>
      <c r="I159" s="8"/>
      <c r="J159"/>
      <c r="K159"/>
      <c r="L159"/>
      <c r="M159"/>
      <c r="N159"/>
      <c r="Q159"/>
      <c r="R159"/>
      <c r="S159"/>
      <c r="Y159" s="21"/>
      <c r="AD159" s="19"/>
    </row>
    <row r="160" spans="1:33" x14ac:dyDescent="0.25">
      <c r="E160" s="3"/>
      <c r="F160"/>
      <c r="G160"/>
      <c r="H160"/>
      <c r="I160" s="8"/>
      <c r="J160"/>
      <c r="K160"/>
      <c r="L160"/>
      <c r="M160"/>
      <c r="N160"/>
      <c r="Q160"/>
      <c r="R160"/>
      <c r="S160"/>
      <c r="Y160" s="21"/>
      <c r="AD160" s="19"/>
    </row>
    <row r="161" spans="5:30" x14ac:dyDescent="0.25">
      <c r="E161" s="3"/>
      <c r="F161"/>
      <c r="G161"/>
      <c r="H161"/>
      <c r="I161" s="8"/>
      <c r="J161"/>
      <c r="K161"/>
      <c r="L161"/>
      <c r="M161"/>
      <c r="N161"/>
      <c r="Q161"/>
      <c r="R161"/>
      <c r="S161"/>
      <c r="Y161" s="21"/>
      <c r="AD161" s="19"/>
    </row>
    <row r="162" spans="5:30" x14ac:dyDescent="0.25">
      <c r="E162" s="3"/>
      <c r="F162"/>
      <c r="G162"/>
      <c r="H162"/>
      <c r="I162" s="8"/>
      <c r="J162"/>
      <c r="K162"/>
      <c r="L162"/>
      <c r="M162"/>
      <c r="N162"/>
      <c r="Q162"/>
      <c r="R162"/>
      <c r="S162"/>
      <c r="Y162" s="21"/>
      <c r="AD162" s="19"/>
    </row>
    <row r="163" spans="5:30" x14ac:dyDescent="0.25">
      <c r="E163" s="3"/>
      <c r="F163"/>
      <c r="G163"/>
      <c r="H163"/>
      <c r="I163" s="8"/>
      <c r="J163"/>
      <c r="K163"/>
      <c r="L163"/>
      <c r="M163"/>
      <c r="N163"/>
      <c r="Q163"/>
      <c r="R163"/>
      <c r="S163"/>
      <c r="Y163" s="21"/>
      <c r="AD163" s="19"/>
    </row>
    <row r="164" spans="5:30" x14ac:dyDescent="0.25">
      <c r="E164" s="3"/>
      <c r="F164"/>
      <c r="G164"/>
      <c r="H164"/>
      <c r="I164" s="8"/>
      <c r="J164"/>
      <c r="K164"/>
      <c r="L164"/>
      <c r="M164"/>
      <c r="N164"/>
      <c r="Q164"/>
      <c r="R164"/>
      <c r="S164"/>
      <c r="Y164" s="21"/>
      <c r="AD164" s="19"/>
    </row>
    <row r="165" spans="5:30" x14ac:dyDescent="0.25">
      <c r="E165" s="3"/>
      <c r="F165"/>
      <c r="G165"/>
      <c r="H165"/>
      <c r="I165" s="8"/>
      <c r="J165"/>
      <c r="K165"/>
      <c r="L165"/>
      <c r="M165"/>
      <c r="P165"/>
      <c r="Q165"/>
      <c r="R165"/>
      <c r="S165"/>
      <c r="Y165" s="21"/>
      <c r="AD165" s="19"/>
    </row>
    <row r="166" spans="5:30" x14ac:dyDescent="0.25">
      <c r="E166" s="3"/>
      <c r="F166"/>
      <c r="G166"/>
      <c r="H166"/>
      <c r="I166" s="8"/>
      <c r="J166"/>
      <c r="K166"/>
      <c r="L166"/>
      <c r="M166"/>
      <c r="N166" s="30"/>
      <c r="P166"/>
      <c r="Q166"/>
      <c r="R166"/>
      <c r="S166"/>
      <c r="Y166" s="21"/>
      <c r="AD166" s="19"/>
    </row>
    <row r="167" spans="5:30" x14ac:dyDescent="0.25">
      <c r="E167" s="3"/>
      <c r="F167"/>
      <c r="G167"/>
      <c r="H167"/>
      <c r="I167" s="8"/>
      <c r="J167"/>
      <c r="K167"/>
      <c r="L167"/>
      <c r="M167"/>
      <c r="N167"/>
      <c r="Q167"/>
      <c r="R167"/>
      <c r="S167"/>
      <c r="Y167" s="21"/>
      <c r="AD167" s="19"/>
    </row>
    <row r="168" spans="5:30" x14ac:dyDescent="0.25">
      <c r="E168" s="3"/>
      <c r="F168"/>
      <c r="G168"/>
      <c r="H168"/>
      <c r="I168" s="8"/>
      <c r="J168"/>
      <c r="K168"/>
      <c r="L168"/>
      <c r="M168"/>
      <c r="N168"/>
      <c r="Q168"/>
      <c r="R168"/>
      <c r="S168"/>
      <c r="Y168" s="21"/>
      <c r="AD168" s="19"/>
    </row>
    <row r="169" spans="5:30" x14ac:dyDescent="0.25">
      <c r="E169" s="3"/>
      <c r="F169"/>
      <c r="G169"/>
      <c r="H169"/>
      <c r="I169" s="8"/>
      <c r="J169"/>
      <c r="K169"/>
      <c r="L169"/>
      <c r="M169"/>
      <c r="N169"/>
      <c r="P169"/>
      <c r="Q169"/>
      <c r="R169"/>
      <c r="S169"/>
      <c r="Y169" s="21"/>
      <c r="AD169" s="19"/>
    </row>
    <row r="170" spans="5:30" x14ac:dyDescent="0.25">
      <c r="E170" s="3"/>
      <c r="F170"/>
      <c r="G170"/>
      <c r="H170"/>
      <c r="I170" s="8"/>
      <c r="J170"/>
      <c r="K170"/>
      <c r="L170"/>
      <c r="M170"/>
      <c r="P170"/>
      <c r="Q170"/>
      <c r="R170"/>
      <c r="S170"/>
      <c r="Y170" s="21"/>
      <c r="AD170" s="19"/>
    </row>
    <row r="171" spans="5:30" x14ac:dyDescent="0.25">
      <c r="E171" s="3"/>
      <c r="F171"/>
      <c r="G171"/>
      <c r="H171"/>
      <c r="I171" s="8"/>
      <c r="J171"/>
      <c r="K171"/>
      <c r="L171"/>
      <c r="M171"/>
      <c r="N171"/>
      <c r="P171"/>
      <c r="Q171"/>
      <c r="R171"/>
      <c r="S171"/>
      <c r="Y171" s="21"/>
      <c r="AD171" s="19"/>
    </row>
    <row r="172" spans="5:30" x14ac:dyDescent="0.25">
      <c r="E172" s="3"/>
      <c r="F172"/>
      <c r="G172"/>
      <c r="H172"/>
      <c r="I172" s="8"/>
      <c r="J172"/>
      <c r="K172"/>
      <c r="L172"/>
      <c r="M172"/>
      <c r="N172"/>
      <c r="Q172"/>
      <c r="R172"/>
      <c r="S172"/>
      <c r="Y172" s="21"/>
      <c r="AD172" s="19"/>
    </row>
    <row r="173" spans="5:30" x14ac:dyDescent="0.25">
      <c r="E173" s="3"/>
      <c r="F173"/>
      <c r="G173"/>
      <c r="H173"/>
      <c r="I173" s="8"/>
      <c r="J173"/>
      <c r="K173"/>
      <c r="L173"/>
      <c r="M173"/>
      <c r="Q173"/>
      <c r="R173"/>
      <c r="S173"/>
      <c r="Y173" s="21"/>
      <c r="AD173" s="19"/>
    </row>
    <row r="174" spans="5:30" x14ac:dyDescent="0.25">
      <c r="E174" s="3"/>
      <c r="F174"/>
      <c r="G174"/>
      <c r="H174"/>
      <c r="I174" s="8"/>
      <c r="J174"/>
      <c r="K174"/>
      <c r="L174"/>
      <c r="M174"/>
      <c r="N174"/>
      <c r="Q174"/>
      <c r="R174"/>
      <c r="S174"/>
      <c r="Y174" s="21"/>
      <c r="AD174" s="19"/>
    </row>
    <row r="175" spans="5:30" x14ac:dyDescent="0.25">
      <c r="E175" s="3"/>
      <c r="F175"/>
      <c r="G175"/>
      <c r="H175"/>
      <c r="I175" s="8"/>
      <c r="J175"/>
      <c r="K175"/>
      <c r="L175"/>
      <c r="M175"/>
      <c r="N175"/>
      <c r="Q175"/>
      <c r="R175"/>
      <c r="S175"/>
      <c r="Y175" s="21"/>
      <c r="AD175" s="19"/>
    </row>
    <row r="176" spans="5:30" x14ac:dyDescent="0.25">
      <c r="E176" s="3"/>
      <c r="F176"/>
      <c r="G176"/>
      <c r="H176"/>
      <c r="I176" s="8"/>
      <c r="J176"/>
      <c r="K176"/>
      <c r="L176"/>
      <c r="M176"/>
      <c r="N176"/>
      <c r="Q176"/>
      <c r="R176"/>
      <c r="S176"/>
      <c r="Y176" s="21"/>
      <c r="AD176" s="19"/>
    </row>
    <row r="177" spans="4:30" x14ac:dyDescent="0.25">
      <c r="E177" s="3"/>
      <c r="F177"/>
      <c r="G177"/>
      <c r="H177"/>
      <c r="I177" s="8"/>
      <c r="J177"/>
      <c r="K177"/>
      <c r="L177"/>
      <c r="M177"/>
      <c r="Q177"/>
      <c r="R177"/>
      <c r="S177"/>
      <c r="Y177" s="21"/>
      <c r="AD177" s="19"/>
    </row>
    <row r="178" spans="4:30" x14ac:dyDescent="0.25">
      <c r="E178" s="3"/>
      <c r="F178"/>
      <c r="G178"/>
      <c r="H178"/>
      <c r="I178" s="8"/>
      <c r="J178"/>
      <c r="K178"/>
      <c r="L178"/>
      <c r="M178"/>
      <c r="Q178"/>
      <c r="R178"/>
      <c r="S178"/>
      <c r="Y178" s="21"/>
      <c r="AD178" s="19"/>
    </row>
    <row r="179" spans="4:30" x14ac:dyDescent="0.25">
      <c r="E179" s="3"/>
      <c r="F179"/>
      <c r="G179"/>
      <c r="H179"/>
      <c r="I179" s="8"/>
      <c r="J179"/>
      <c r="K179"/>
      <c r="L179"/>
      <c r="M179"/>
      <c r="Q179"/>
      <c r="R179"/>
      <c r="S179"/>
      <c r="Y179" s="21"/>
      <c r="AD179" s="19"/>
    </row>
    <row r="180" spans="4:30" x14ac:dyDescent="0.25">
      <c r="E180" s="3"/>
      <c r="F180"/>
      <c r="G180"/>
      <c r="H180"/>
      <c r="I180" s="8"/>
      <c r="J180"/>
      <c r="K180"/>
      <c r="L180"/>
      <c r="M180"/>
      <c r="Q180"/>
      <c r="R180"/>
      <c r="S180"/>
      <c r="Y180" s="21"/>
      <c r="AD180" s="19"/>
    </row>
    <row r="181" spans="4:30" x14ac:dyDescent="0.25">
      <c r="E181" s="3"/>
      <c r="F181"/>
      <c r="G181"/>
      <c r="H181"/>
      <c r="I181" s="8"/>
      <c r="J181"/>
      <c r="K181"/>
      <c r="L181"/>
      <c r="M181"/>
      <c r="N181"/>
      <c r="P181"/>
      <c r="Q181"/>
      <c r="R181"/>
      <c r="S181"/>
      <c r="Y181" s="21"/>
      <c r="AD181" s="19"/>
    </row>
    <row r="182" spans="4:30" x14ac:dyDescent="0.25">
      <c r="E182" s="3"/>
      <c r="F182"/>
      <c r="G182"/>
      <c r="H182"/>
      <c r="I182" s="8"/>
      <c r="J182"/>
      <c r="K182"/>
      <c r="L182"/>
      <c r="M182"/>
      <c r="Q182"/>
      <c r="R182"/>
      <c r="S182"/>
      <c r="Y182" s="21"/>
      <c r="AD182" s="19"/>
    </row>
    <row r="183" spans="4:30" x14ac:dyDescent="0.25">
      <c r="E183" s="3"/>
      <c r="F183"/>
      <c r="G183"/>
      <c r="H183"/>
      <c r="I183" s="8"/>
      <c r="J183"/>
      <c r="K183"/>
      <c r="L183"/>
      <c r="M183"/>
      <c r="N183"/>
      <c r="P183"/>
      <c r="Q183"/>
      <c r="R183"/>
      <c r="S183"/>
      <c r="Y183" s="21"/>
      <c r="AD183" s="19"/>
    </row>
    <row r="184" spans="4:30" x14ac:dyDescent="0.25">
      <c r="E184" s="3"/>
      <c r="F184"/>
      <c r="G184"/>
      <c r="H184"/>
      <c r="I184" s="8"/>
      <c r="J184"/>
      <c r="K184"/>
      <c r="L184"/>
      <c r="M184"/>
      <c r="N184"/>
      <c r="P184"/>
      <c r="Q184"/>
      <c r="R184"/>
      <c r="S184"/>
      <c r="Y184" s="21"/>
      <c r="AD184" s="19"/>
    </row>
    <row r="185" spans="4:30" x14ac:dyDescent="0.25">
      <c r="E185" s="3"/>
      <c r="F185"/>
      <c r="G185"/>
      <c r="H185"/>
      <c r="I185" s="8"/>
      <c r="J185"/>
      <c r="K185"/>
      <c r="L185"/>
      <c r="M185"/>
      <c r="N185"/>
      <c r="P185"/>
      <c r="Q185"/>
      <c r="R185"/>
      <c r="S185"/>
      <c r="Y185" s="21"/>
      <c r="AD185" s="19"/>
    </row>
    <row r="186" spans="4:30" x14ac:dyDescent="0.25">
      <c r="E186" s="3"/>
      <c r="F186"/>
      <c r="G186"/>
      <c r="H186"/>
      <c r="I186" s="8"/>
      <c r="J186"/>
      <c r="K186"/>
      <c r="L186"/>
      <c r="M186"/>
      <c r="P186"/>
      <c r="Q186"/>
      <c r="R186"/>
      <c r="S186"/>
      <c r="Y186" s="21"/>
      <c r="AD186" s="19"/>
    </row>
    <row r="187" spans="4:30" x14ac:dyDescent="0.25">
      <c r="E187" s="3"/>
      <c r="F187"/>
      <c r="G187"/>
      <c r="H187"/>
      <c r="I187" s="8"/>
      <c r="J187"/>
      <c r="K187"/>
      <c r="L187"/>
      <c r="M187"/>
      <c r="N187"/>
      <c r="P187"/>
      <c r="Q187"/>
      <c r="R187"/>
      <c r="S187"/>
      <c r="Y187" s="21"/>
      <c r="AD187" s="19"/>
    </row>
    <row r="188" spans="4:30" x14ac:dyDescent="0.25">
      <c r="E188" s="3"/>
      <c r="F188"/>
      <c r="G188"/>
      <c r="H188"/>
      <c r="I188" s="8"/>
      <c r="J188"/>
      <c r="K188"/>
      <c r="L188"/>
      <c r="M188"/>
      <c r="N188"/>
      <c r="P188"/>
      <c r="Q188"/>
      <c r="R188"/>
      <c r="S188"/>
      <c r="Y188" s="21"/>
      <c r="AD188" s="19"/>
    </row>
    <row r="189" spans="4:30" x14ac:dyDescent="0.25">
      <c r="D189"/>
      <c r="E189" s="3"/>
      <c r="F189"/>
      <c r="G189"/>
      <c r="H189"/>
      <c r="I189" s="8"/>
      <c r="J189"/>
      <c r="K189"/>
      <c r="L189"/>
      <c r="M189"/>
      <c r="N189"/>
      <c r="P189"/>
      <c r="Q189"/>
      <c r="R189"/>
      <c r="S189"/>
      <c r="Y189" s="21"/>
      <c r="AD189" s="19"/>
    </row>
    <row r="190" spans="4:30" x14ac:dyDescent="0.25">
      <c r="D190"/>
      <c r="E190" s="3"/>
      <c r="F190"/>
      <c r="G190"/>
      <c r="H190"/>
      <c r="I190" s="8"/>
      <c r="J190"/>
      <c r="K190"/>
      <c r="L190"/>
      <c r="M190"/>
      <c r="N190"/>
      <c r="P190"/>
      <c r="Q190"/>
      <c r="R190"/>
      <c r="S190"/>
      <c r="Y190" s="21"/>
      <c r="AD190" s="19"/>
    </row>
    <row r="191" spans="4:30" x14ac:dyDescent="0.25">
      <c r="E191" s="3"/>
      <c r="F191"/>
      <c r="G191"/>
      <c r="H191"/>
      <c r="I191" s="8"/>
      <c r="J191"/>
      <c r="K191"/>
      <c r="L191"/>
      <c r="M191"/>
      <c r="N191"/>
      <c r="P191"/>
      <c r="Q191"/>
      <c r="R191"/>
      <c r="S191"/>
      <c r="Y191" s="21"/>
      <c r="AD191" s="19"/>
    </row>
    <row r="192" spans="4:30" x14ac:dyDescent="0.25">
      <c r="E192" s="3"/>
      <c r="F192"/>
      <c r="G192"/>
      <c r="H192"/>
      <c r="I192" s="8"/>
      <c r="J192"/>
      <c r="K192"/>
      <c r="L192"/>
      <c r="M192"/>
      <c r="P192"/>
      <c r="Q192"/>
      <c r="R192"/>
      <c r="S192"/>
      <c r="Y192" s="21"/>
      <c r="AD192" s="19"/>
    </row>
    <row r="193" spans="4:30" x14ac:dyDescent="0.25">
      <c r="E193" s="3"/>
      <c r="F193"/>
      <c r="G193"/>
      <c r="H193"/>
      <c r="I193" s="8"/>
      <c r="J193"/>
      <c r="K193"/>
      <c r="L193"/>
      <c r="M193"/>
      <c r="N193"/>
      <c r="P193"/>
      <c r="Q193"/>
      <c r="R193"/>
      <c r="S193"/>
      <c r="Y193" s="21"/>
      <c r="AD193" s="19"/>
    </row>
    <row r="194" spans="4:30" x14ac:dyDescent="0.25">
      <c r="E194" s="3"/>
      <c r="F194"/>
      <c r="G194"/>
      <c r="H194"/>
      <c r="I194" s="8"/>
      <c r="J194"/>
      <c r="K194"/>
      <c r="L194"/>
      <c r="M194"/>
      <c r="N194"/>
      <c r="P194"/>
      <c r="Q194"/>
      <c r="R194"/>
      <c r="S194"/>
      <c r="Y194" s="21"/>
      <c r="AD194" s="19"/>
    </row>
    <row r="195" spans="4:30" x14ac:dyDescent="0.25">
      <c r="E195" s="3"/>
      <c r="F195"/>
      <c r="G195"/>
      <c r="H195"/>
      <c r="I195" s="8"/>
      <c r="J195"/>
      <c r="K195"/>
      <c r="L195"/>
      <c r="M195"/>
      <c r="N195"/>
      <c r="P195"/>
      <c r="Q195"/>
      <c r="R195"/>
      <c r="S195"/>
      <c r="Y195" s="21"/>
      <c r="AD195" s="19"/>
    </row>
    <row r="196" spans="4:30" x14ac:dyDescent="0.25">
      <c r="E196" s="3"/>
      <c r="F196"/>
      <c r="G196"/>
      <c r="H196"/>
      <c r="I196" s="8"/>
      <c r="J196"/>
      <c r="K196"/>
      <c r="L196"/>
      <c r="M196"/>
      <c r="N196"/>
      <c r="P196"/>
      <c r="Q196"/>
      <c r="R196"/>
      <c r="S196"/>
      <c r="Y196" s="21"/>
      <c r="AD196" s="19"/>
    </row>
    <row r="197" spans="4:30" x14ac:dyDescent="0.25">
      <c r="E197" s="3"/>
      <c r="F197"/>
      <c r="G197"/>
      <c r="H197"/>
      <c r="I197" s="8"/>
      <c r="J197"/>
      <c r="K197"/>
      <c r="L197"/>
      <c r="M197"/>
      <c r="P197"/>
      <c r="Q197"/>
      <c r="R197"/>
      <c r="S197"/>
      <c r="Y197" s="21"/>
      <c r="AD197" s="19"/>
    </row>
    <row r="198" spans="4:30" x14ac:dyDescent="0.25">
      <c r="E198" s="3"/>
      <c r="F198"/>
      <c r="G198"/>
      <c r="H198"/>
      <c r="I198" s="8"/>
      <c r="J198"/>
      <c r="K198"/>
      <c r="L198"/>
      <c r="M198"/>
      <c r="N198"/>
      <c r="P198"/>
      <c r="Q198"/>
      <c r="R198"/>
      <c r="S198"/>
      <c r="Y198" s="21"/>
      <c r="AD198" s="19"/>
    </row>
    <row r="199" spans="4:30" x14ac:dyDescent="0.25">
      <c r="E199" s="3"/>
      <c r="F199"/>
      <c r="G199"/>
      <c r="H199"/>
      <c r="I199" s="8"/>
      <c r="J199"/>
      <c r="K199"/>
      <c r="L199"/>
      <c r="M199"/>
      <c r="N199"/>
      <c r="P199"/>
      <c r="Q199"/>
      <c r="R199"/>
      <c r="S199"/>
      <c r="Y199" s="21"/>
      <c r="AD199" s="19"/>
    </row>
    <row r="200" spans="4:30" x14ac:dyDescent="0.25">
      <c r="E200" s="3"/>
      <c r="F200"/>
      <c r="G200"/>
      <c r="H200"/>
      <c r="I200" s="8"/>
      <c r="J200"/>
      <c r="K200"/>
      <c r="L200"/>
      <c r="M200"/>
      <c r="P200"/>
      <c r="Q200"/>
      <c r="R200"/>
      <c r="S200"/>
      <c r="Y200" s="21"/>
      <c r="AD200" s="19"/>
    </row>
    <row r="201" spans="4:30" x14ac:dyDescent="0.25">
      <c r="E201" s="4"/>
      <c r="F201"/>
      <c r="G201"/>
      <c r="H201"/>
      <c r="I201" s="8"/>
      <c r="J201"/>
      <c r="K201"/>
      <c r="L201"/>
      <c r="M201"/>
      <c r="P201"/>
      <c r="Q201"/>
      <c r="R201"/>
      <c r="S201"/>
      <c r="Y201" s="21"/>
      <c r="AD201" s="19"/>
    </row>
    <row r="202" spans="4:30" x14ac:dyDescent="0.25">
      <c r="E202"/>
      <c r="F202"/>
      <c r="G202"/>
      <c r="H202"/>
      <c r="I202" s="8"/>
      <c r="J202"/>
      <c r="K202"/>
      <c r="L202"/>
      <c r="M202"/>
      <c r="N202"/>
      <c r="P202"/>
      <c r="Q202"/>
      <c r="R202"/>
      <c r="S202"/>
      <c r="Y202" s="21"/>
      <c r="AD202" s="19"/>
    </row>
    <row r="203" spans="4:30" x14ac:dyDescent="0.25">
      <c r="D203"/>
      <c r="E203"/>
      <c r="F203"/>
      <c r="G203"/>
      <c r="H203"/>
      <c r="I203" s="8"/>
      <c r="J203"/>
      <c r="K203"/>
      <c r="L203"/>
      <c r="M203"/>
      <c r="P203"/>
      <c r="Q203"/>
      <c r="R203"/>
      <c r="S203"/>
      <c r="Y203" s="21"/>
      <c r="AD203" s="19"/>
    </row>
    <row r="204" spans="4:30" x14ac:dyDescent="0.25">
      <c r="D204"/>
      <c r="F204"/>
      <c r="G204"/>
      <c r="H204"/>
      <c r="I204" s="8"/>
      <c r="J204"/>
      <c r="K204"/>
      <c r="L204"/>
      <c r="M204"/>
      <c r="P204"/>
      <c r="Q204"/>
      <c r="R204"/>
      <c r="S204"/>
      <c r="Y204" s="21"/>
      <c r="AD204" s="19"/>
    </row>
    <row r="205" spans="4:30" x14ac:dyDescent="0.25">
      <c r="F205"/>
      <c r="G205"/>
      <c r="H205"/>
      <c r="I205" s="8"/>
      <c r="J205"/>
      <c r="K205"/>
      <c r="L205"/>
      <c r="M205"/>
      <c r="N205"/>
      <c r="P205"/>
      <c r="Q205"/>
      <c r="R205"/>
      <c r="S205"/>
      <c r="Y205" s="21"/>
      <c r="AD205" s="19"/>
    </row>
    <row r="206" spans="4:30" x14ac:dyDescent="0.25">
      <c r="E206" s="25"/>
      <c r="F206"/>
      <c r="G206"/>
      <c r="H206"/>
      <c r="I206" s="8"/>
      <c r="J206"/>
      <c r="K206"/>
      <c r="L206"/>
      <c r="M206"/>
      <c r="N206"/>
      <c r="P206"/>
      <c r="Q206"/>
      <c r="R206"/>
      <c r="S206"/>
      <c r="Y206" s="21"/>
      <c r="AD206" s="19"/>
    </row>
    <row r="207" spans="4:30" x14ac:dyDescent="0.25">
      <c r="F207"/>
      <c r="G207"/>
      <c r="H207"/>
      <c r="I207" s="8"/>
      <c r="J207"/>
      <c r="K207"/>
      <c r="L207"/>
      <c r="M207"/>
      <c r="N207"/>
      <c r="P207"/>
      <c r="Q207"/>
      <c r="R207"/>
      <c r="S207"/>
      <c r="Y207" s="21"/>
      <c r="AD207" s="19"/>
    </row>
    <row r="208" spans="4:30" x14ac:dyDescent="0.25">
      <c r="E208"/>
      <c r="F208"/>
      <c r="G208"/>
      <c r="H208"/>
      <c r="I208" s="8"/>
      <c r="J208"/>
      <c r="K208"/>
      <c r="L208"/>
      <c r="M208"/>
      <c r="N208"/>
      <c r="P208"/>
      <c r="Q208"/>
      <c r="R208"/>
      <c r="S208"/>
      <c r="Y208" s="21"/>
      <c r="AD208" s="19"/>
    </row>
    <row r="209" spans="6:30" x14ac:dyDescent="0.25">
      <c r="F209"/>
      <c r="G209"/>
      <c r="H209"/>
      <c r="I209" s="8"/>
      <c r="J209"/>
      <c r="K209"/>
      <c r="L209"/>
      <c r="M209"/>
      <c r="N209"/>
      <c r="P209"/>
      <c r="Q209"/>
      <c r="R209"/>
      <c r="S209"/>
      <c r="Y209" s="21"/>
      <c r="AD209" s="19"/>
    </row>
    <row r="210" spans="6:30" x14ac:dyDescent="0.25">
      <c r="F210"/>
      <c r="G210"/>
      <c r="H210"/>
      <c r="I210" s="8"/>
      <c r="J210"/>
      <c r="K210"/>
      <c r="L210"/>
      <c r="M210"/>
      <c r="N210"/>
      <c r="P210"/>
      <c r="Q210"/>
      <c r="R210"/>
      <c r="S210"/>
      <c r="Y210" s="21"/>
      <c r="AD210" s="19"/>
    </row>
    <row r="211" spans="6:30" x14ac:dyDescent="0.25">
      <c r="F211"/>
      <c r="G211"/>
      <c r="H211"/>
      <c r="I211" s="8"/>
      <c r="J211"/>
      <c r="K211"/>
      <c r="L211"/>
      <c r="M211"/>
      <c r="N211"/>
      <c r="P211"/>
      <c r="Q211"/>
      <c r="R211"/>
      <c r="S211"/>
      <c r="AD211" s="19"/>
    </row>
    <row r="212" spans="6:30" x14ac:dyDescent="0.25">
      <c r="F212"/>
      <c r="G212"/>
      <c r="H212"/>
      <c r="I212" s="8"/>
      <c r="K212"/>
      <c r="L212"/>
      <c r="M212"/>
      <c r="N212"/>
      <c r="P212"/>
      <c r="Q212"/>
      <c r="R212"/>
      <c r="S212"/>
      <c r="AD212" s="19"/>
    </row>
    <row r="213" spans="6:30" x14ac:dyDescent="0.25">
      <c r="F213"/>
      <c r="G213"/>
      <c r="H213"/>
      <c r="I213"/>
      <c r="K213"/>
      <c r="L213"/>
      <c r="M213"/>
      <c r="N213"/>
      <c r="P213"/>
      <c r="Q213"/>
      <c r="R213"/>
      <c r="S213"/>
      <c r="AD213" s="19"/>
    </row>
    <row r="214" spans="6:30" x14ac:dyDescent="0.25">
      <c r="F214"/>
      <c r="G214"/>
      <c r="H214"/>
      <c r="I214" s="8"/>
      <c r="K214"/>
      <c r="L214"/>
      <c r="M214"/>
      <c r="N214"/>
      <c r="P214"/>
      <c r="Q214"/>
      <c r="R214"/>
      <c r="S214"/>
      <c r="AD214" s="19"/>
    </row>
    <row r="215" spans="6:30" x14ac:dyDescent="0.25">
      <c r="F215"/>
      <c r="G215"/>
      <c r="H215"/>
      <c r="I215" s="8"/>
      <c r="K215"/>
      <c r="L215"/>
      <c r="M215"/>
      <c r="N215"/>
      <c r="P215"/>
      <c r="Q215"/>
      <c r="R215"/>
      <c r="S215"/>
      <c r="AD215" s="19"/>
    </row>
    <row r="216" spans="6:30" x14ac:dyDescent="0.25">
      <c r="F216"/>
      <c r="G216"/>
      <c r="H216"/>
      <c r="K216"/>
      <c r="L216"/>
      <c r="M216"/>
      <c r="N216"/>
      <c r="P216"/>
      <c r="Q216"/>
      <c r="R216"/>
      <c r="S216"/>
      <c r="AD216" s="19"/>
    </row>
    <row r="217" spans="6:30" x14ac:dyDescent="0.25">
      <c r="F217"/>
      <c r="G217"/>
      <c r="H217"/>
      <c r="K217"/>
      <c r="L217"/>
      <c r="M217"/>
      <c r="N217"/>
      <c r="P217"/>
      <c r="Q217"/>
      <c r="R217"/>
      <c r="S217"/>
      <c r="AD217" s="19"/>
    </row>
    <row r="218" spans="6:30" x14ac:dyDescent="0.25">
      <c r="F218"/>
      <c r="G218"/>
      <c r="H218"/>
      <c r="K218"/>
      <c r="L218"/>
      <c r="M218"/>
      <c r="N218"/>
      <c r="P218"/>
      <c r="Q218"/>
      <c r="R218"/>
      <c r="S218"/>
      <c r="AD218" s="19"/>
    </row>
    <row r="219" spans="6:30" x14ac:dyDescent="0.25">
      <c r="F219"/>
      <c r="G219"/>
      <c r="H219"/>
      <c r="K219"/>
      <c r="L219"/>
      <c r="M219"/>
      <c r="N219"/>
      <c r="P219"/>
      <c r="Q219"/>
      <c r="R219"/>
      <c r="S219"/>
      <c r="AD219" s="19"/>
    </row>
    <row r="220" spans="6:30" x14ac:dyDescent="0.25">
      <c r="K220"/>
      <c r="L220"/>
      <c r="M220"/>
      <c r="N220"/>
      <c r="P220"/>
      <c r="Q220"/>
      <c r="R220"/>
      <c r="S220"/>
      <c r="AD220" s="19"/>
    </row>
    <row r="221" spans="6:30" x14ac:dyDescent="0.25">
      <c r="K221"/>
      <c r="L221"/>
      <c r="M221"/>
      <c r="N221"/>
      <c r="P221"/>
      <c r="Q221"/>
      <c r="R221"/>
      <c r="S221"/>
      <c r="AD221" s="19"/>
    </row>
    <row r="222" spans="6:30" x14ac:dyDescent="0.25">
      <c r="K222"/>
      <c r="L222"/>
      <c r="M222"/>
      <c r="N222"/>
      <c r="P222"/>
      <c r="Q222"/>
      <c r="R222"/>
      <c r="S222"/>
      <c r="AD222" s="19"/>
    </row>
    <row r="223" spans="6:30" x14ac:dyDescent="0.25">
      <c r="K223"/>
      <c r="L223"/>
      <c r="M223"/>
      <c r="N223"/>
      <c r="P223"/>
      <c r="Q223"/>
      <c r="R223"/>
      <c r="S223"/>
      <c r="AD223" s="19"/>
    </row>
    <row r="224" spans="6:30" x14ac:dyDescent="0.25">
      <c r="K224"/>
      <c r="L224"/>
      <c r="M224"/>
      <c r="N224"/>
      <c r="P224"/>
      <c r="Q224"/>
      <c r="R224"/>
      <c r="S224"/>
      <c r="AD224" s="19"/>
    </row>
    <row r="225" spans="11:30" x14ac:dyDescent="0.25">
      <c r="K225"/>
      <c r="L225"/>
      <c r="M225"/>
      <c r="N225"/>
      <c r="P225"/>
      <c r="Q225"/>
      <c r="R225"/>
      <c r="S225"/>
      <c r="AD225" s="19"/>
    </row>
    <row r="226" spans="11:30" x14ac:dyDescent="0.25">
      <c r="K226"/>
      <c r="L226"/>
      <c r="M226"/>
      <c r="N226"/>
      <c r="P226"/>
      <c r="Q226"/>
      <c r="R226"/>
      <c r="S226"/>
      <c r="AD226" s="19"/>
    </row>
    <row r="227" spans="11:30" x14ac:dyDescent="0.25">
      <c r="K227"/>
      <c r="L227"/>
      <c r="M227"/>
      <c r="N227"/>
      <c r="P227"/>
      <c r="Q227"/>
      <c r="R227"/>
      <c r="S227"/>
    </row>
    <row r="228" spans="11:30" x14ac:dyDescent="0.25">
      <c r="K228"/>
      <c r="L228"/>
      <c r="M228"/>
      <c r="N228"/>
      <c r="P228"/>
      <c r="Q228"/>
      <c r="R228"/>
      <c r="S228"/>
    </row>
    <row r="229" spans="11:30" x14ac:dyDescent="0.25">
      <c r="K229"/>
      <c r="L229"/>
      <c r="M229"/>
      <c r="N229"/>
      <c r="P229"/>
      <c r="Q229"/>
      <c r="R229"/>
      <c r="S229"/>
    </row>
    <row r="230" spans="11:30" x14ac:dyDescent="0.25">
      <c r="K230"/>
      <c r="L230"/>
      <c r="M230"/>
      <c r="N230"/>
      <c r="P230"/>
      <c r="Q230"/>
      <c r="R230"/>
      <c r="S230"/>
    </row>
    <row r="231" spans="11:30" x14ac:dyDescent="0.25">
      <c r="K231"/>
      <c r="L231"/>
      <c r="M231"/>
      <c r="N231"/>
      <c r="P231"/>
      <c r="Q231"/>
      <c r="R231"/>
      <c r="S231"/>
    </row>
    <row r="232" spans="11:30" x14ac:dyDescent="0.25">
      <c r="K232"/>
      <c r="L232"/>
      <c r="M232"/>
      <c r="N232"/>
      <c r="P232"/>
      <c r="Q232"/>
      <c r="R232"/>
      <c r="S232"/>
    </row>
    <row r="233" spans="11:30" x14ac:dyDescent="0.25">
      <c r="K233"/>
      <c r="L233"/>
      <c r="M233"/>
      <c r="N233"/>
      <c r="P233"/>
      <c r="Q233"/>
      <c r="R233"/>
      <c r="S233"/>
    </row>
    <row r="234" spans="11:30" x14ac:dyDescent="0.25">
      <c r="K234"/>
      <c r="L234"/>
      <c r="M234"/>
      <c r="N234"/>
      <c r="P234"/>
      <c r="Q234"/>
      <c r="R234"/>
      <c r="S234"/>
    </row>
    <row r="235" spans="11:30" x14ac:dyDescent="0.25">
      <c r="K235"/>
      <c r="L235"/>
      <c r="M235"/>
      <c r="N235"/>
      <c r="P235"/>
      <c r="Q235"/>
      <c r="R235"/>
      <c r="S235"/>
    </row>
    <row r="236" spans="11:30" x14ac:dyDescent="0.25">
      <c r="K236"/>
      <c r="L236"/>
      <c r="M236"/>
      <c r="N236"/>
      <c r="P236"/>
      <c r="Q236"/>
      <c r="R236"/>
      <c r="S236"/>
    </row>
    <row r="237" spans="11:30" x14ac:dyDescent="0.25">
      <c r="K237"/>
      <c r="L237"/>
      <c r="M237"/>
      <c r="N237"/>
      <c r="P237"/>
      <c r="Q237"/>
      <c r="R237"/>
      <c r="S237"/>
    </row>
    <row r="238" spans="11:30" x14ac:dyDescent="0.25">
      <c r="K238"/>
      <c r="L238"/>
      <c r="M238"/>
      <c r="P238"/>
      <c r="Q238"/>
      <c r="R238"/>
      <c r="S238"/>
    </row>
    <row r="239" spans="11:30" x14ac:dyDescent="0.25">
      <c r="K239"/>
      <c r="L239"/>
      <c r="M239"/>
      <c r="P239"/>
      <c r="Q239"/>
      <c r="R239"/>
      <c r="S239"/>
    </row>
    <row r="240" spans="11:30" x14ac:dyDescent="0.25">
      <c r="K240"/>
      <c r="L240"/>
      <c r="M240"/>
      <c r="P240"/>
      <c r="Q240"/>
      <c r="R240"/>
      <c r="S240"/>
    </row>
    <row r="241" spans="11:19" x14ac:dyDescent="0.25">
      <c r="K241"/>
      <c r="L241"/>
      <c r="M241"/>
      <c r="P241"/>
      <c r="Q241"/>
      <c r="R241"/>
      <c r="S241"/>
    </row>
    <row r="242" spans="11:19" x14ac:dyDescent="0.25">
      <c r="K242"/>
      <c r="L242"/>
      <c r="M242"/>
      <c r="P242"/>
      <c r="Q242"/>
      <c r="R242"/>
      <c r="S242"/>
    </row>
    <row r="243" spans="11:19" x14ac:dyDescent="0.25">
      <c r="K243"/>
      <c r="L243"/>
      <c r="M243"/>
      <c r="P243"/>
      <c r="Q243"/>
      <c r="R243"/>
      <c r="S243"/>
    </row>
    <row r="244" spans="11:19" x14ac:dyDescent="0.25">
      <c r="K244"/>
      <c r="L244"/>
      <c r="M244"/>
      <c r="P244"/>
      <c r="Q244"/>
      <c r="R244"/>
      <c r="S244"/>
    </row>
    <row r="245" spans="11:19" x14ac:dyDescent="0.25">
      <c r="K245"/>
      <c r="L245"/>
      <c r="M245"/>
      <c r="P245"/>
      <c r="Q245"/>
      <c r="R245"/>
      <c r="S245"/>
    </row>
    <row r="246" spans="11:19" x14ac:dyDescent="0.25">
      <c r="K246"/>
      <c r="L246"/>
      <c r="M246"/>
    </row>
    <row r="247" spans="11:19" x14ac:dyDescent="0.25">
      <c r="K247"/>
      <c r="L247"/>
      <c r="M247"/>
    </row>
    <row r="248" spans="11:19" x14ac:dyDescent="0.25">
      <c r="K248"/>
      <c r="L248"/>
      <c r="M248"/>
    </row>
    <row r="249" spans="11:19" x14ac:dyDescent="0.25">
      <c r="K249"/>
      <c r="L249"/>
      <c r="M249"/>
    </row>
    <row r="250" spans="11:19" x14ac:dyDescent="0.25">
      <c r="K250"/>
      <c r="L250"/>
      <c r="M250"/>
    </row>
    <row r="251" spans="11:19" x14ac:dyDescent="0.25">
      <c r="K251"/>
      <c r="L251"/>
      <c r="M251"/>
    </row>
    <row r="252" spans="11:19" x14ac:dyDescent="0.25">
      <c r="K252"/>
      <c r="L252"/>
      <c r="M252"/>
    </row>
    <row r="253" spans="11:19" x14ac:dyDescent="0.25">
      <c r="K253"/>
      <c r="L253"/>
      <c r="M253"/>
    </row>
    <row r="254" spans="11:19" x14ac:dyDescent="0.25">
      <c r="K254"/>
      <c r="L254"/>
      <c r="M254"/>
    </row>
    <row r="255" spans="11:19" x14ac:dyDescent="0.25">
      <c r="K255"/>
      <c r="L255"/>
      <c r="M255"/>
    </row>
    <row r="256" spans="11:19" x14ac:dyDescent="0.25">
      <c r="K256"/>
      <c r="L256"/>
      <c r="M256"/>
    </row>
    <row r="257" spans="11:14" x14ac:dyDescent="0.25">
      <c r="K257"/>
      <c r="L257"/>
      <c r="M257"/>
    </row>
    <row r="258" spans="11:14" x14ac:dyDescent="0.25">
      <c r="K258"/>
      <c r="L258"/>
      <c r="M258"/>
    </row>
    <row r="259" spans="11:14" x14ac:dyDescent="0.25">
      <c r="K259"/>
      <c r="L259"/>
      <c r="M259"/>
    </row>
    <row r="260" spans="11:14" x14ac:dyDescent="0.25">
      <c r="K260"/>
      <c r="L260"/>
      <c r="M260"/>
    </row>
    <row r="261" spans="11:14" x14ac:dyDescent="0.25">
      <c r="K261"/>
      <c r="L261"/>
      <c r="M261"/>
    </row>
    <row r="262" spans="11:14" x14ac:dyDescent="0.25">
      <c r="K262"/>
      <c r="L262"/>
      <c r="M262"/>
      <c r="N262" s="30"/>
    </row>
    <row r="263" spans="11:14" x14ac:dyDescent="0.25">
      <c r="K263"/>
      <c r="L263"/>
      <c r="M263"/>
    </row>
    <row r="264" spans="11:14" x14ac:dyDescent="0.25">
      <c r="K264"/>
      <c r="L264"/>
      <c r="M264"/>
    </row>
    <row r="265" spans="11:14" x14ac:dyDescent="0.25">
      <c r="K265"/>
      <c r="L265"/>
      <c r="M265"/>
    </row>
    <row r="266" spans="11:14" x14ac:dyDescent="0.25">
      <c r="K266"/>
      <c r="L266"/>
      <c r="M266"/>
    </row>
    <row r="267" spans="11:14" x14ac:dyDescent="0.25">
      <c r="K267"/>
      <c r="L267"/>
      <c r="M267"/>
    </row>
    <row r="268" spans="11:14" x14ac:dyDescent="0.25">
      <c r="K268"/>
      <c r="L268"/>
      <c r="M268"/>
    </row>
    <row r="269" spans="11:14" x14ac:dyDescent="0.25">
      <c r="K269"/>
      <c r="L269"/>
      <c r="M269"/>
    </row>
    <row r="270" spans="11:14" x14ac:dyDescent="0.25">
      <c r="K270"/>
      <c r="L270"/>
      <c r="M270"/>
    </row>
    <row r="271" spans="11:14" x14ac:dyDescent="0.25">
      <c r="K271"/>
      <c r="L271"/>
      <c r="M271"/>
    </row>
    <row r="272" spans="11:14" x14ac:dyDescent="0.25">
      <c r="K272"/>
      <c r="L272"/>
      <c r="M272"/>
    </row>
    <row r="273" spans="11:13" x14ac:dyDescent="0.25">
      <c r="K273"/>
      <c r="L273"/>
      <c r="M273"/>
    </row>
    <row r="274" spans="11:13" x14ac:dyDescent="0.25">
      <c r="K274"/>
      <c r="L274"/>
      <c r="M274"/>
    </row>
    <row r="275" spans="11:13" x14ac:dyDescent="0.25">
      <c r="K275"/>
      <c r="L275"/>
      <c r="M275"/>
    </row>
    <row r="276" spans="11:13" x14ac:dyDescent="0.25">
      <c r="K276"/>
      <c r="L276"/>
      <c r="M276"/>
    </row>
    <row r="277" spans="11:13" x14ac:dyDescent="0.25">
      <c r="K277"/>
      <c r="L277"/>
      <c r="M277"/>
    </row>
    <row r="278" spans="11:13" x14ac:dyDescent="0.25">
      <c r="K278"/>
      <c r="L278"/>
      <c r="M278"/>
    </row>
    <row r="279" spans="11:13" x14ac:dyDescent="0.25">
      <c r="K279"/>
      <c r="L279"/>
      <c r="M279"/>
    </row>
    <row r="280" spans="11:13" x14ac:dyDescent="0.25">
      <c r="K280"/>
      <c r="L280"/>
      <c r="M280"/>
    </row>
    <row r="281" spans="11:13" x14ac:dyDescent="0.25">
      <c r="K281"/>
      <c r="L281"/>
      <c r="M281"/>
    </row>
    <row r="282" spans="11:13" x14ac:dyDescent="0.25">
      <c r="K282"/>
      <c r="L282"/>
      <c r="M282"/>
    </row>
    <row r="283" spans="11:13" x14ac:dyDescent="0.25">
      <c r="K283"/>
      <c r="L283"/>
      <c r="M283"/>
    </row>
    <row r="284" spans="11:13" x14ac:dyDescent="0.25">
      <c r="K284"/>
      <c r="L284"/>
      <c r="M284"/>
    </row>
    <row r="285" spans="11:13" x14ac:dyDescent="0.25">
      <c r="K285"/>
      <c r="L285"/>
      <c r="M285"/>
    </row>
    <row r="286" spans="11:13" x14ac:dyDescent="0.25">
      <c r="K286"/>
      <c r="L286"/>
      <c r="M286"/>
    </row>
    <row r="287" spans="11:13" x14ac:dyDescent="0.25">
      <c r="K287"/>
      <c r="L287"/>
      <c r="M287"/>
    </row>
    <row r="288" spans="11:13" x14ac:dyDescent="0.25">
      <c r="K288"/>
      <c r="L288"/>
      <c r="M288"/>
    </row>
    <row r="289" spans="11:13" x14ac:dyDescent="0.25">
      <c r="K289"/>
      <c r="L289"/>
      <c r="M289"/>
    </row>
    <row r="290" spans="11:13" x14ac:dyDescent="0.25">
      <c r="K290"/>
      <c r="L290"/>
      <c r="M290"/>
    </row>
    <row r="291" spans="11:13" x14ac:dyDescent="0.25">
      <c r="K291"/>
      <c r="L291"/>
      <c r="M291"/>
    </row>
    <row r="292" spans="11:13" x14ac:dyDescent="0.25">
      <c r="K292"/>
      <c r="L292"/>
      <c r="M292"/>
    </row>
  </sheetData>
  <sortState xmlns:xlrd2="http://schemas.microsoft.com/office/spreadsheetml/2017/richdata2" ref="K152:N261">
    <sortCondition ref="M152:M261"/>
    <sortCondition ref="L152:L261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149"/>
  <sheetViews>
    <sheetView topLeftCell="A74" workbookViewId="0">
      <selection activeCell="A78" sqref="A78:Z78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'3 31 19 payroll'!AF4</f>
        <v>6</v>
      </c>
      <c r="D1" s="3">
        <f>'3 31 19 payroll'!AG4</f>
        <v>40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3"/>
      <c r="X1" s="13">
        <f>+(J1*D1)+(O1*E1)+(V1*'3 31 19 payroll'!$AH$7)+W1</f>
        <v>0</v>
      </c>
      <c r="Y1" t="s">
        <v>179</v>
      </c>
      <c r="Z1" s="9"/>
      <c r="AA1" s="3"/>
      <c r="AC1" s="10"/>
    </row>
    <row r="2" spans="1:32" x14ac:dyDescent="0.25">
      <c r="A2" t="s">
        <v>176</v>
      </c>
      <c r="B2" t="s">
        <v>128</v>
      </c>
      <c r="C2">
        <v>8</v>
      </c>
      <c r="D2" s="3">
        <f>+'3 31 19 payroll'!$AG$2</f>
        <v>29</v>
      </c>
      <c r="E2" s="3">
        <f>+'3 31 19 payroll'!$AH$2</f>
        <v>25</v>
      </c>
      <c r="J2">
        <f t="shared" si="0"/>
        <v>0</v>
      </c>
      <c r="O2">
        <f t="shared" si="1"/>
        <v>0</v>
      </c>
      <c r="V2">
        <f t="shared" si="2"/>
        <v>0</v>
      </c>
      <c r="W2" s="3"/>
      <c r="X2" s="13">
        <f>+(J2*D2)+(O2*E2)+(V2*'3 31 19 payroll'!$AH$7)+W2</f>
        <v>0</v>
      </c>
      <c r="Y2" t="s">
        <v>120</v>
      </c>
      <c r="Z2" s="1"/>
      <c r="AA2" s="9"/>
    </row>
    <row r="3" spans="1:32" x14ac:dyDescent="0.25">
      <c r="A3" t="s">
        <v>191</v>
      </c>
      <c r="B3" t="s">
        <v>128</v>
      </c>
      <c r="C3">
        <v>8</v>
      </c>
      <c r="D3" s="3">
        <v>29</v>
      </c>
      <c r="E3" s="3">
        <v>25</v>
      </c>
      <c r="J3">
        <f t="shared" si="0"/>
        <v>0</v>
      </c>
      <c r="O3">
        <f t="shared" si="1"/>
        <v>0</v>
      </c>
      <c r="V3">
        <f t="shared" si="2"/>
        <v>0</v>
      </c>
      <c r="W3" s="3"/>
      <c r="X3" s="13">
        <f>+(J3*D3)+(O3*E3)+(V3*'3 31 19 payroll'!$AH$7)+W3</f>
        <v>0</v>
      </c>
      <c r="Y3" t="s">
        <v>120</v>
      </c>
      <c r="Z3" s="1"/>
      <c r="AA3" s="9"/>
    </row>
    <row r="4" spans="1:32" x14ac:dyDescent="0.25">
      <c r="A4" t="s">
        <v>254</v>
      </c>
      <c r="B4" t="s">
        <v>204</v>
      </c>
      <c r="C4">
        <v>8</v>
      </c>
      <c r="D4" s="3">
        <v>29</v>
      </c>
      <c r="E4" s="3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3"/>
      <c r="X4" s="13">
        <f>+(J4*D4)+(O4*E4)+(V4*'3 31 19 payroll'!$AH$7)+W4</f>
        <v>0</v>
      </c>
      <c r="Y4" t="s">
        <v>120</v>
      </c>
      <c r="Z4" s="1"/>
      <c r="AA4" s="3"/>
      <c r="AB4" s="4"/>
      <c r="AC4" s="3"/>
    </row>
    <row r="5" spans="1:32" x14ac:dyDescent="0.25">
      <c r="A5" t="s">
        <v>89</v>
      </c>
      <c r="B5" t="s">
        <v>90</v>
      </c>
      <c r="C5">
        <v>8</v>
      </c>
      <c r="D5" s="3">
        <f>+'3 31 19 payroll'!$AG$2</f>
        <v>29</v>
      </c>
      <c r="E5" s="3">
        <f>+'3 31 19 payroll'!$AH$2</f>
        <v>25</v>
      </c>
      <c r="J5">
        <f t="shared" si="3"/>
        <v>0</v>
      </c>
      <c r="O5">
        <f t="shared" si="4"/>
        <v>0</v>
      </c>
      <c r="V5">
        <f t="shared" si="5"/>
        <v>0</v>
      </c>
      <c r="W5" s="3"/>
      <c r="X5" s="13">
        <f>+(J5*D5)+(O5*E5)+(V5*'3 31 19 payroll'!$AH$7)+W5</f>
        <v>0</v>
      </c>
      <c r="Y5" t="s">
        <v>120</v>
      </c>
      <c r="Z5" s="9"/>
      <c r="AA5" s="3"/>
      <c r="AB5" s="4"/>
      <c r="AC5" s="3"/>
      <c r="AD5" s="3"/>
    </row>
    <row r="6" spans="1:32" x14ac:dyDescent="0.25">
      <c r="A6" t="s">
        <v>209</v>
      </c>
      <c r="B6" t="s">
        <v>210</v>
      </c>
      <c r="C6">
        <v>8</v>
      </c>
      <c r="D6" s="3">
        <f>+'3 31 19 payroll'!$AG$2</f>
        <v>29</v>
      </c>
      <c r="E6" s="3">
        <f>+'3 31 19 payroll'!$AH$2</f>
        <v>25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3"/>
      <c r="X6" s="13">
        <f>+(J6*D6)+(O6*E6)+(V6*'3 31 19 payroll'!$AH$7)+W6</f>
        <v>0</v>
      </c>
      <c r="Y6" t="s">
        <v>213</v>
      </c>
      <c r="Z6" s="1"/>
      <c r="AA6" s="9"/>
      <c r="AB6" s="4"/>
      <c r="AC6" s="3"/>
    </row>
    <row r="7" spans="1:32" x14ac:dyDescent="0.25">
      <c r="A7" t="s">
        <v>125</v>
      </c>
      <c r="B7" t="s">
        <v>96</v>
      </c>
      <c r="C7">
        <v>8</v>
      </c>
      <c r="D7" s="3">
        <v>29</v>
      </c>
      <c r="E7" s="3">
        <f>+'3 31 19 payroll'!$AH$2</f>
        <v>25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3"/>
      <c r="X7" s="13">
        <f>+(J7*D7)+(O7*E7)+(V7*'3 31 19 payroll'!$AH$7)+W7</f>
        <v>0</v>
      </c>
      <c r="Y7" t="s">
        <v>120</v>
      </c>
      <c r="Z7" s="3" t="s">
        <v>314</v>
      </c>
      <c r="AC7" s="10"/>
    </row>
    <row r="8" spans="1:32" x14ac:dyDescent="0.25">
      <c r="A8" t="s">
        <v>252</v>
      </c>
      <c r="B8" t="s">
        <v>253</v>
      </c>
      <c r="C8">
        <v>8</v>
      </c>
      <c r="D8" s="3">
        <v>29</v>
      </c>
      <c r="E8" s="3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3"/>
      <c r="X8" s="13">
        <f>+(J8*D8)+(O8*E8)+(V8*'3 31 19 payroll'!$AH$7)+W8</f>
        <v>0</v>
      </c>
      <c r="Y8" t="s">
        <v>120</v>
      </c>
      <c r="Z8" s="1"/>
      <c r="AA8" s="3"/>
      <c r="AB8" s="1"/>
    </row>
    <row r="9" spans="1:32" x14ac:dyDescent="0.25">
      <c r="A9" t="s">
        <v>137</v>
      </c>
      <c r="B9" t="s">
        <v>37</v>
      </c>
      <c r="C9">
        <v>8</v>
      </c>
      <c r="D9" s="3">
        <f>+'3 31 19 payroll'!$AG$2</f>
        <v>29</v>
      </c>
      <c r="E9" s="3">
        <f>+'3 31 19 payroll'!$AH$2</f>
        <v>25</v>
      </c>
      <c r="J9">
        <f t="shared" si="9"/>
        <v>0</v>
      </c>
      <c r="O9">
        <f t="shared" si="10"/>
        <v>0</v>
      </c>
      <c r="V9">
        <f t="shared" si="11"/>
        <v>0</v>
      </c>
      <c r="W9" s="3"/>
      <c r="X9" s="13">
        <f>+(J9*D9)+(O9*E9)+(V9*'3 31 19 payroll'!$AH$7)+W9</f>
        <v>0</v>
      </c>
      <c r="Y9" t="s">
        <v>120</v>
      </c>
      <c r="Z9" s="3"/>
      <c r="AA9" s="3"/>
    </row>
    <row r="10" spans="1:32" x14ac:dyDescent="0.25">
      <c r="A10" t="s">
        <v>247</v>
      </c>
      <c r="B10" t="s">
        <v>248</v>
      </c>
      <c r="C10">
        <v>8</v>
      </c>
      <c r="D10" s="3">
        <v>29</v>
      </c>
      <c r="E10" s="3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3"/>
      <c r="X10" s="13">
        <f>+(J10*D10)+(O10*E10)+(V10*'3 31 19 payroll'!$AH$7)+W10</f>
        <v>0</v>
      </c>
      <c r="Y10" s="12" t="s">
        <v>179</v>
      </c>
      <c r="Z10" s="1"/>
      <c r="AA10" s="9"/>
      <c r="AB10" s="4"/>
      <c r="AC10" s="3"/>
    </row>
    <row r="11" spans="1:32" x14ac:dyDescent="0.25">
      <c r="A11" t="s">
        <v>68</v>
      </c>
      <c r="B11" t="s">
        <v>284</v>
      </c>
      <c r="C11">
        <v>8</v>
      </c>
      <c r="D11" s="3">
        <v>29</v>
      </c>
      <c r="E11" s="3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3"/>
      <c r="X11" s="13">
        <f>+(J11*D11)+(O11*E11)+(V11*'3 31 19 payroll'!$AH$7)+W11</f>
        <v>0</v>
      </c>
      <c r="Y11" t="s">
        <v>120</v>
      </c>
      <c r="AA11" s="9"/>
      <c r="AC11" s="10"/>
    </row>
    <row r="12" spans="1:32" x14ac:dyDescent="0.25">
      <c r="A12" t="s">
        <v>250</v>
      </c>
      <c r="B12" t="s">
        <v>251</v>
      </c>
      <c r="C12">
        <v>8</v>
      </c>
      <c r="D12" s="3">
        <v>29</v>
      </c>
      <c r="E12" s="3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3"/>
      <c r="X12" s="13">
        <f>+(J12*D12)+(O12*E12)+(V12*'3 31 19 payroll'!$AH$7)+W12</f>
        <v>0</v>
      </c>
      <c r="Y12" t="s">
        <v>120</v>
      </c>
      <c r="AA12" s="1"/>
      <c r="AB12" s="4"/>
      <c r="AD12" s="9"/>
      <c r="AE12" s="3"/>
      <c r="AF12" s="4"/>
    </row>
    <row r="13" spans="1:32" x14ac:dyDescent="0.25">
      <c r="A13" t="s">
        <v>53</v>
      </c>
      <c r="B13" t="s">
        <v>286</v>
      </c>
      <c r="C13">
        <v>8</v>
      </c>
      <c r="D13" s="3">
        <v>29</v>
      </c>
      <c r="E13" s="3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3"/>
      <c r="X13" s="13">
        <f>+(J13*D13)+(O13*E13)+(V13*'3 31 19 payroll'!$AH$7)+W13</f>
        <v>0</v>
      </c>
      <c r="Y13" t="s">
        <v>120</v>
      </c>
      <c r="Z13" s="1"/>
      <c r="AA13" s="1"/>
      <c r="AB13" s="1"/>
      <c r="AC13" s="3"/>
    </row>
    <row r="14" spans="1:32" x14ac:dyDescent="0.25">
      <c r="A14" t="s">
        <v>87</v>
      </c>
      <c r="B14" t="s">
        <v>88</v>
      </c>
      <c r="C14">
        <v>8</v>
      </c>
      <c r="D14" s="3">
        <f>+'3 31 19 payroll'!$AG$2</f>
        <v>29</v>
      </c>
      <c r="E14" s="3">
        <f>+'3 31 19 payroll'!$AH$2</f>
        <v>25</v>
      </c>
      <c r="J14">
        <f t="shared" si="9"/>
        <v>0</v>
      </c>
      <c r="O14">
        <f t="shared" si="10"/>
        <v>0</v>
      </c>
      <c r="V14">
        <f t="shared" si="11"/>
        <v>0</v>
      </c>
      <c r="W14" s="3"/>
      <c r="X14" s="13">
        <f>+(J14*D14)+(O14*E14)+(V14*'3 31 19 payroll'!$AH$7)+W14</f>
        <v>0</v>
      </c>
      <c r="Y14" t="s">
        <v>120</v>
      </c>
      <c r="Z14" s="1"/>
      <c r="AA14" s="1"/>
      <c r="AB14" s="1"/>
      <c r="AC14" s="3"/>
      <c r="AD14" s="5"/>
    </row>
    <row r="15" spans="1:32" x14ac:dyDescent="0.25">
      <c r="A15" t="s">
        <v>24</v>
      </c>
      <c r="B15" t="s">
        <v>175</v>
      </c>
      <c r="C15">
        <v>7</v>
      </c>
      <c r="D15" s="3">
        <v>34</v>
      </c>
      <c r="E15" s="3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3"/>
      <c r="X15" s="13">
        <f>+(J15*D15)+(O15*E15)+(V15*'3 31 19 payroll'!$AH$7)+W15</f>
        <v>0</v>
      </c>
      <c r="Y15" t="s">
        <v>120</v>
      </c>
      <c r="Z15" s="1"/>
      <c r="AA15" s="9"/>
      <c r="AC15" s="10"/>
    </row>
    <row r="16" spans="1:32" x14ac:dyDescent="0.25">
      <c r="A16" t="s">
        <v>232</v>
      </c>
      <c r="B16" t="s">
        <v>233</v>
      </c>
      <c r="C16">
        <v>7</v>
      </c>
      <c r="D16" s="3">
        <v>34</v>
      </c>
      <c r="E16" s="3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3"/>
      <c r="X16" s="13">
        <f>+(J16*D16)+(O16*E16)+(V16*'3 31 19 payroll'!$AH$7)+W16</f>
        <v>0</v>
      </c>
      <c r="Y16" t="s">
        <v>120</v>
      </c>
      <c r="Z16" s="1"/>
      <c r="AA16" s="9"/>
      <c r="AB16" s="4"/>
      <c r="AC16" s="3"/>
    </row>
    <row r="17" spans="1:36" x14ac:dyDescent="0.25">
      <c r="A17" t="s">
        <v>1</v>
      </c>
      <c r="B17" t="s">
        <v>2</v>
      </c>
      <c r="C17">
        <f>'3 31 19 payroll'!AF2</f>
        <v>8</v>
      </c>
      <c r="D17" s="3">
        <f>'3 31 19 payroll'!AG2</f>
        <v>29</v>
      </c>
      <c r="E17" s="3">
        <f>'3 31 19 payroll'!AH2</f>
        <v>25</v>
      </c>
      <c r="J17">
        <f t="shared" si="9"/>
        <v>0</v>
      </c>
      <c r="O17">
        <f t="shared" si="10"/>
        <v>0</v>
      </c>
      <c r="V17">
        <f t="shared" si="11"/>
        <v>0</v>
      </c>
      <c r="W17" s="3"/>
      <c r="X17" s="13">
        <f>+(J17*D17)+(O17*E17)+(V17*'3 31 19 payroll'!$AH$7)+W17</f>
        <v>0</v>
      </c>
      <c r="Y17" t="s">
        <v>120</v>
      </c>
      <c r="Z17" s="9"/>
      <c r="AA17" s="3"/>
      <c r="AB17" s="1"/>
      <c r="AC17" s="3"/>
      <c r="AD17" s="1"/>
    </row>
    <row r="18" spans="1:36" x14ac:dyDescent="0.25">
      <c r="A18" t="s">
        <v>276</v>
      </c>
      <c r="B18" t="s">
        <v>277</v>
      </c>
      <c r="C18">
        <v>8</v>
      </c>
      <c r="D18" s="3">
        <v>29</v>
      </c>
      <c r="E18" s="3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3"/>
      <c r="X18" s="13">
        <f>+(J18*D18)+(O18*E18)+(V18*'3 31 19 payroll'!$AH$7)+W18</f>
        <v>0</v>
      </c>
      <c r="Y18" t="s">
        <v>120</v>
      </c>
      <c r="Z18" s="9"/>
      <c r="AA18" s="9"/>
      <c r="AB18" s="4"/>
      <c r="AC18" s="3"/>
      <c r="AD18" s="11"/>
    </row>
    <row r="19" spans="1:36" x14ac:dyDescent="0.25">
      <c r="A19" t="s">
        <v>125</v>
      </c>
      <c r="B19" t="s">
        <v>292</v>
      </c>
      <c r="C19">
        <v>8</v>
      </c>
      <c r="D19" s="3">
        <v>29</v>
      </c>
      <c r="E19" s="3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3"/>
      <c r="X19" s="13">
        <f>+(J19*D19)+(O19*E19)+(V19*'3 31 19 payroll'!$AH$7)+W19</f>
        <v>0</v>
      </c>
      <c r="Y19" t="s">
        <v>120</v>
      </c>
    </row>
    <row r="20" spans="1:36" x14ac:dyDescent="0.25">
      <c r="A20" t="s">
        <v>290</v>
      </c>
      <c r="B20" t="s">
        <v>291</v>
      </c>
      <c r="C20">
        <v>8</v>
      </c>
      <c r="D20" s="3">
        <v>29</v>
      </c>
      <c r="E20" s="3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3"/>
      <c r="X20" s="13">
        <f>+(J20*D20)+(O20*E20)+(V20*'3 31 19 payroll'!$AH$7)+W20</f>
        <v>0</v>
      </c>
      <c r="Y20" t="s">
        <v>120</v>
      </c>
      <c r="Z20" s="9"/>
      <c r="AA20" s="3"/>
      <c r="AC20" s="3"/>
    </row>
    <row r="21" spans="1:36" x14ac:dyDescent="0.25">
      <c r="A21" t="s">
        <v>168</v>
      </c>
      <c r="B21" t="s">
        <v>169</v>
      </c>
      <c r="C21">
        <v>6</v>
      </c>
      <c r="D21" s="3">
        <v>40</v>
      </c>
      <c r="E21" s="3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3"/>
      <c r="X21" s="13">
        <f>+(J21*D21)+(O21*E21)+(V21*'3 31 19 payroll'!$AH$7)+W21</f>
        <v>0</v>
      </c>
      <c r="Y21" t="s">
        <v>120</v>
      </c>
      <c r="Z21" s="1"/>
      <c r="AA21" s="3"/>
      <c r="AB21" s="4"/>
      <c r="AC21" s="3"/>
      <c r="AJ21" s="10"/>
    </row>
    <row r="22" spans="1:36" x14ac:dyDescent="0.25">
      <c r="A22" t="s">
        <v>274</v>
      </c>
      <c r="B22" t="s">
        <v>285</v>
      </c>
      <c r="C22">
        <v>8</v>
      </c>
      <c r="D22" s="3">
        <v>29</v>
      </c>
      <c r="E22" s="3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3"/>
      <c r="X22" s="13">
        <f>+(J22*D22)+(O22*E22)+(V22*'3 31 19 payroll'!$AH$7)+W22</f>
        <v>0</v>
      </c>
      <c r="Y22" t="s">
        <v>120</v>
      </c>
      <c r="AA22" s="9"/>
      <c r="AB22" s="4"/>
      <c r="AC22" s="3"/>
    </row>
    <row r="23" spans="1:36" x14ac:dyDescent="0.25">
      <c r="A23" t="s">
        <v>225</v>
      </c>
      <c r="B23" t="s">
        <v>224</v>
      </c>
      <c r="C23">
        <v>8</v>
      </c>
      <c r="D23" s="3">
        <v>29</v>
      </c>
      <c r="E23" s="3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3"/>
      <c r="X23" s="13">
        <f>+(J23*D23)+(O23*E23)+(V23*'3 31 19 payroll'!$AH$7)+W23</f>
        <v>0</v>
      </c>
      <c r="Y23" t="s">
        <v>120</v>
      </c>
      <c r="Z23" s="1"/>
      <c r="AA23" s="3"/>
      <c r="AB23" s="1"/>
      <c r="AC23" s="3"/>
      <c r="AD23" s="1"/>
    </row>
    <row r="24" spans="1:36" x14ac:dyDescent="0.25">
      <c r="A24" t="s">
        <v>221</v>
      </c>
      <c r="B24" t="s">
        <v>269</v>
      </c>
      <c r="C24">
        <v>8</v>
      </c>
      <c r="D24" s="3">
        <v>29</v>
      </c>
      <c r="E24" s="3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3"/>
      <c r="X24" s="13">
        <f>+(J24*D24)+(O24*E24)+(V24*'3 31 19 payroll'!$AH$7)+W24</f>
        <v>0</v>
      </c>
      <c r="Y24" t="s">
        <v>120</v>
      </c>
      <c r="Z24" s="1"/>
      <c r="AA24" s="3"/>
      <c r="AB24" s="4"/>
      <c r="AC24" s="3"/>
      <c r="AD24" s="1"/>
    </row>
    <row r="25" spans="1:36" x14ac:dyDescent="0.25">
      <c r="A25" t="s">
        <v>66</v>
      </c>
      <c r="B25" t="s">
        <v>67</v>
      </c>
      <c r="C25">
        <v>8</v>
      </c>
      <c r="D25" s="3">
        <f>+'3 31 19 payroll'!$AG$2</f>
        <v>29</v>
      </c>
      <c r="E25" s="3">
        <f>+'3 31 19 payroll'!$AH$2</f>
        <v>25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3"/>
      <c r="X25" s="13">
        <f>+(J25*D25)+(O25*E25)+(V25*'3 31 19 payroll'!$AH$7)+W25</f>
        <v>0</v>
      </c>
      <c r="Y25" t="s">
        <v>120</v>
      </c>
      <c r="Z25" s="1"/>
      <c r="AA25" s="3"/>
      <c r="AC25" s="3"/>
    </row>
    <row r="26" spans="1:36" x14ac:dyDescent="0.25">
      <c r="A26" t="s">
        <v>139</v>
      </c>
      <c r="B26" t="s">
        <v>138</v>
      </c>
      <c r="C26">
        <v>8</v>
      </c>
      <c r="D26" s="3">
        <f>+'3 31 19 payroll'!$AG$2</f>
        <v>29</v>
      </c>
      <c r="E26" s="3">
        <f>+'3 31 19 payroll'!$AH$2</f>
        <v>25</v>
      </c>
      <c r="J26">
        <f t="shared" si="15"/>
        <v>0</v>
      </c>
      <c r="O26">
        <f t="shared" si="16"/>
        <v>0</v>
      </c>
      <c r="V26">
        <f t="shared" si="17"/>
        <v>0</v>
      </c>
      <c r="W26" s="3"/>
      <c r="X26" s="13">
        <f>+(J26*D26)+(O26*E26)+(V26*'3 31 19 payroll'!$AH$7)+W26</f>
        <v>0</v>
      </c>
      <c r="Y26" t="s">
        <v>120</v>
      </c>
      <c r="Z26" s="1"/>
      <c r="AA26" s="3"/>
      <c r="AB26" s="4"/>
      <c r="AC26" s="3"/>
    </row>
    <row r="27" spans="1:36" x14ac:dyDescent="0.25">
      <c r="A27" t="s">
        <v>216</v>
      </c>
      <c r="B27" t="s">
        <v>217</v>
      </c>
      <c r="C27">
        <v>8</v>
      </c>
      <c r="D27" s="3">
        <f>+'3 31 19 payroll'!$AG$2</f>
        <v>29</v>
      </c>
      <c r="E27" s="3">
        <f>+'3 31 19 payroll'!$AH$2</f>
        <v>25</v>
      </c>
      <c r="J27">
        <f t="shared" si="15"/>
        <v>0</v>
      </c>
      <c r="O27">
        <f t="shared" si="16"/>
        <v>0</v>
      </c>
      <c r="V27">
        <f t="shared" si="17"/>
        <v>0</v>
      </c>
      <c r="W27" s="3"/>
      <c r="X27" s="13">
        <f>+(J27*D27)+(O27*E27)+(V27*'3 31 19 payroll'!$AH$7)+W27</f>
        <v>0</v>
      </c>
      <c r="Y27" t="s">
        <v>120</v>
      </c>
      <c r="Z27" s="1"/>
      <c r="AA27" s="3"/>
      <c r="AB27" s="1"/>
      <c r="AC27" s="3"/>
    </row>
    <row r="28" spans="1:36" x14ac:dyDescent="0.25">
      <c r="A28" t="s">
        <v>93</v>
      </c>
      <c r="B28" t="s">
        <v>94</v>
      </c>
      <c r="C28">
        <v>8</v>
      </c>
      <c r="D28" s="3">
        <f>+'3 31 19 payroll'!$AG$2</f>
        <v>29</v>
      </c>
      <c r="E28" s="3">
        <f>+'3 31 19 payroll'!$AH$2</f>
        <v>25</v>
      </c>
      <c r="J28">
        <f t="shared" si="15"/>
        <v>0</v>
      </c>
      <c r="O28">
        <f t="shared" si="16"/>
        <v>0</v>
      </c>
      <c r="V28">
        <f t="shared" si="17"/>
        <v>0</v>
      </c>
      <c r="W28" s="3"/>
      <c r="X28" s="13">
        <f>+(J28*D28)+(O28*E28)+(V28*'3 31 19 payroll'!$AH$7)+W28</f>
        <v>0</v>
      </c>
      <c r="Y28" t="s">
        <v>120</v>
      </c>
      <c r="Z28" s="1"/>
      <c r="AA28" s="3"/>
    </row>
    <row r="29" spans="1:36" x14ac:dyDescent="0.25">
      <c r="A29" t="s">
        <v>20</v>
      </c>
      <c r="B29" t="s">
        <v>173</v>
      </c>
      <c r="C29">
        <v>8</v>
      </c>
      <c r="D29" s="3">
        <f>+'3 31 19 payroll'!$AG$2</f>
        <v>29</v>
      </c>
      <c r="E29" s="3">
        <f>+'3 31 19 payroll'!$AH$2</f>
        <v>25</v>
      </c>
      <c r="J29">
        <f t="shared" si="15"/>
        <v>0</v>
      </c>
      <c r="O29">
        <f t="shared" si="16"/>
        <v>0</v>
      </c>
      <c r="V29">
        <f t="shared" si="17"/>
        <v>0</v>
      </c>
      <c r="W29" s="3"/>
      <c r="X29" s="13">
        <f>+(J29*D29)+(O29*E29)+(V29*'3 31 19 payroll'!$AH$7)+W29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3">
        <f>+'3 31 19 payroll'!$AG$2</f>
        <v>29</v>
      </c>
      <c r="E30" s="3">
        <f>+'3 31 19 payroll'!$AH$2</f>
        <v>25</v>
      </c>
      <c r="J30">
        <f t="shared" si="15"/>
        <v>0</v>
      </c>
      <c r="O30">
        <f t="shared" si="16"/>
        <v>0</v>
      </c>
      <c r="V30">
        <f t="shared" si="17"/>
        <v>0</v>
      </c>
      <c r="W30" s="3"/>
      <c r="X30" s="13">
        <f>+(J30*D30)+(O30*E30)+(V30*'3 31 19 payroll'!$AH$7)+W30</f>
        <v>0</v>
      </c>
      <c r="Y30" t="s">
        <v>120</v>
      </c>
      <c r="Z30" s="9"/>
      <c r="AA30" s="3"/>
      <c r="AB30" s="4"/>
      <c r="AC30" s="3"/>
    </row>
    <row r="31" spans="1:36" x14ac:dyDescent="0.25">
      <c r="A31" t="s">
        <v>64</v>
      </c>
      <c r="B31" t="s">
        <v>65</v>
      </c>
      <c r="C31">
        <v>8</v>
      </c>
      <c r="D31" s="3">
        <f>+'3 31 19 payroll'!$AG$2</f>
        <v>29</v>
      </c>
      <c r="E31" s="3">
        <f>+'3 31 19 payroll'!$AH$2</f>
        <v>25</v>
      </c>
      <c r="J31">
        <f t="shared" si="15"/>
        <v>0</v>
      </c>
      <c r="O31">
        <f t="shared" si="16"/>
        <v>0</v>
      </c>
      <c r="V31">
        <f t="shared" si="17"/>
        <v>0</v>
      </c>
      <c r="W31" s="3"/>
      <c r="X31" s="13">
        <f>+(J31*D31)+(O31*E31)+(V31*'3 31 19 payroll'!$AH$7)+W31</f>
        <v>0</v>
      </c>
      <c r="Y31" t="s">
        <v>120</v>
      </c>
      <c r="Z31" s="9"/>
      <c r="AA31" s="3"/>
      <c r="AB31" s="4"/>
      <c r="AC31" s="3"/>
    </row>
    <row r="32" spans="1:36" x14ac:dyDescent="0.25">
      <c r="A32" t="s">
        <v>42</v>
      </c>
      <c r="B32" t="s">
        <v>43</v>
      </c>
      <c r="C32">
        <v>6</v>
      </c>
      <c r="D32" s="3">
        <v>40</v>
      </c>
      <c r="E32" s="3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3"/>
      <c r="X32" s="13">
        <f>+(J32*D32)+(O32*E32)+(V32*'3 31 19 payroll'!$AH$7)+W32</f>
        <v>0</v>
      </c>
      <c r="Y32" t="s">
        <v>120</v>
      </c>
      <c r="Z32" s="1"/>
      <c r="AA32" s="9"/>
      <c r="AB32" s="4"/>
      <c r="AC32" s="3"/>
      <c r="AD32" s="1"/>
    </row>
    <row r="33" spans="1:36" x14ac:dyDescent="0.25">
      <c r="A33" t="s">
        <v>239</v>
      </c>
      <c r="B33" t="s">
        <v>242</v>
      </c>
      <c r="C33">
        <v>8</v>
      </c>
      <c r="D33" s="3">
        <v>29</v>
      </c>
      <c r="E33" s="3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3"/>
      <c r="X33" s="13">
        <f>+(J33*D33)+(O33*E33)+(V33*'3 31 19 payroll'!$AH$7)+W33</f>
        <v>0</v>
      </c>
      <c r="Y33" t="s">
        <v>120</v>
      </c>
      <c r="Z33" s="1"/>
      <c r="AA33" s="3"/>
      <c r="AC33" s="3"/>
      <c r="AD33" s="3"/>
    </row>
    <row r="34" spans="1:36" x14ac:dyDescent="0.25">
      <c r="A34" t="s">
        <v>321</v>
      </c>
      <c r="B34" t="s">
        <v>308</v>
      </c>
      <c r="C34">
        <v>8</v>
      </c>
      <c r="D34" s="3">
        <f>+'3 31 19 payroll'!$AG$2</f>
        <v>29</v>
      </c>
      <c r="E34" s="3">
        <f>+'3 31 19 payroll'!$AH$2</f>
        <v>25</v>
      </c>
      <c r="J34">
        <f>COUNT(F34:I34)</f>
        <v>0</v>
      </c>
      <c r="O34">
        <f>COUNT(K34:N34)</f>
        <v>0</v>
      </c>
      <c r="V34">
        <f>COUNT(P34:U34)</f>
        <v>0</v>
      </c>
      <c r="W34" s="3"/>
      <c r="X34" s="13">
        <f>+(J34*D34)+(O34*E34)+(V34*'3 31 19 payroll'!$AH$7)+W34</f>
        <v>0</v>
      </c>
      <c r="Y34" t="s">
        <v>322</v>
      </c>
      <c r="Z34" s="1"/>
    </row>
    <row r="35" spans="1:36" x14ac:dyDescent="0.25">
      <c r="A35" t="s">
        <v>317</v>
      </c>
      <c r="B35" t="s">
        <v>318</v>
      </c>
      <c r="C35">
        <v>6</v>
      </c>
      <c r="D35" s="3">
        <v>40</v>
      </c>
      <c r="E35" s="3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3"/>
      <c r="X35" s="13">
        <f>+(J35*D35)+(O35*E35)+(V35*'3 31 19 payroll'!$AH$7)+W35</f>
        <v>0</v>
      </c>
      <c r="Y35" t="s">
        <v>120</v>
      </c>
      <c r="Z35" s="1"/>
      <c r="AA35" s="3"/>
      <c r="AC35" s="3"/>
    </row>
    <row r="36" spans="1:36" x14ac:dyDescent="0.25">
      <c r="A36" t="s">
        <v>261</v>
      </c>
      <c r="B36" t="s">
        <v>262</v>
      </c>
      <c r="C36">
        <v>8</v>
      </c>
      <c r="D36" s="3">
        <v>29</v>
      </c>
      <c r="E36" s="3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3"/>
      <c r="X36" s="13">
        <f>+(J36*D36)+(O36*E36)+(V36*'3 31 19 payroll'!$AH$7)+W36</f>
        <v>0</v>
      </c>
      <c r="Y36" t="s">
        <v>120</v>
      </c>
      <c r="Z36" s="1"/>
      <c r="AA36" s="9"/>
      <c r="AC36" s="3"/>
    </row>
    <row r="37" spans="1:36" x14ac:dyDescent="0.25">
      <c r="A37" t="s">
        <v>127</v>
      </c>
      <c r="B37" t="s">
        <v>313</v>
      </c>
      <c r="C37">
        <v>8</v>
      </c>
      <c r="D37" s="3">
        <v>29</v>
      </c>
      <c r="E37" s="3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3"/>
      <c r="X37" s="13">
        <f>+(J37*D37)+(O37*E37)+(V37*'3 31 19 payroll'!$AH$7)+W37</f>
        <v>0</v>
      </c>
      <c r="Y37" s="12" t="s">
        <v>179</v>
      </c>
      <c r="Z37" s="1"/>
      <c r="AA37" s="3"/>
      <c r="AC37" s="3"/>
    </row>
    <row r="38" spans="1:36" x14ac:dyDescent="0.25">
      <c r="A38" t="s">
        <v>244</v>
      </c>
      <c r="B38" t="s">
        <v>245</v>
      </c>
      <c r="C38">
        <v>6</v>
      </c>
      <c r="D38" s="3">
        <v>40</v>
      </c>
      <c r="E38" s="3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3"/>
      <c r="X38" s="13">
        <f>+(J38*D38)+(O38*E38)+(V38*'3 31 19 payroll'!$AH$7)+W38</f>
        <v>0</v>
      </c>
      <c r="Y38" t="s">
        <v>120</v>
      </c>
      <c r="Z38" s="9"/>
      <c r="AA38" s="3"/>
    </row>
    <row r="39" spans="1:36" x14ac:dyDescent="0.25">
      <c r="A39" t="s">
        <v>227</v>
      </c>
      <c r="B39" t="s">
        <v>197</v>
      </c>
      <c r="C39">
        <v>8</v>
      </c>
      <c r="D39" s="3">
        <v>29</v>
      </c>
      <c r="E39" s="3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3"/>
      <c r="X39" s="13">
        <f>+(J39*D39)+(O39*E39)+(V39*'3 31 19 payroll'!$AH$7)+W39</f>
        <v>0</v>
      </c>
      <c r="Y39" t="s">
        <v>120</v>
      </c>
      <c r="Z39" s="1"/>
      <c r="AA39" s="9"/>
      <c r="AC39" s="3"/>
    </row>
    <row r="40" spans="1:36" x14ac:dyDescent="0.25">
      <c r="A40" t="s">
        <v>36</v>
      </c>
      <c r="B40" t="s">
        <v>124</v>
      </c>
      <c r="C40">
        <v>6</v>
      </c>
      <c r="D40" s="3">
        <f>+'3 31 19 payroll'!$AG$4</f>
        <v>40</v>
      </c>
      <c r="E40" s="3">
        <f>+'3 31 19 payroll'!$AH$4</f>
        <v>29</v>
      </c>
      <c r="J40">
        <f t="shared" si="18"/>
        <v>0</v>
      </c>
      <c r="O40">
        <f t="shared" si="19"/>
        <v>0</v>
      </c>
      <c r="V40">
        <f t="shared" si="20"/>
        <v>0</v>
      </c>
      <c r="W40" s="3"/>
      <c r="X40" s="13">
        <f>+(J40*D40)+(O40*E40)+(V40*'3 31 19 payroll'!$AH$7)+W40</f>
        <v>0</v>
      </c>
      <c r="Y40" t="s">
        <v>120</v>
      </c>
      <c r="Z40" s="1"/>
      <c r="AA40" s="9"/>
      <c r="AB40" s="4"/>
      <c r="AC40" s="3"/>
      <c r="AJ40" s="10"/>
    </row>
    <row r="41" spans="1:36" x14ac:dyDescent="0.25">
      <c r="A41" t="s">
        <v>303</v>
      </c>
      <c r="B41" t="s">
        <v>199</v>
      </c>
      <c r="C41">
        <v>8</v>
      </c>
      <c r="D41" s="3">
        <v>29</v>
      </c>
      <c r="E41" s="3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3"/>
      <c r="X41" s="13">
        <f>+(J41*D41)+(O41*E41)+(V41*'3 31 19 payroll'!$AH$7)+W41</f>
        <v>0</v>
      </c>
      <c r="Y41" t="s">
        <v>120</v>
      </c>
      <c r="Z41" s="1"/>
      <c r="AA41" s="1"/>
    </row>
    <row r="42" spans="1:36" x14ac:dyDescent="0.25">
      <c r="A42" t="s">
        <v>211</v>
      </c>
      <c r="B42" t="s">
        <v>199</v>
      </c>
      <c r="C42">
        <v>8</v>
      </c>
      <c r="D42" s="3">
        <v>29</v>
      </c>
      <c r="E42" s="3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3"/>
      <c r="X42" s="13">
        <f>+(J42*D42)+(O42*E42)+(V42*'3 31 19 payroll'!$AH$7)+W42</f>
        <v>0</v>
      </c>
      <c r="Y42" t="s">
        <v>120</v>
      </c>
      <c r="Z42" s="9"/>
      <c r="AA42" s="1"/>
    </row>
    <row r="43" spans="1:36" x14ac:dyDescent="0.25">
      <c r="A43" t="s">
        <v>198</v>
      </c>
      <c r="B43" t="s">
        <v>199</v>
      </c>
      <c r="C43">
        <v>8</v>
      </c>
      <c r="D43" s="3">
        <f>+'3 31 19 payroll'!$AG$2</f>
        <v>29</v>
      </c>
      <c r="E43" s="3">
        <f>+'3 31 19 payroll'!$AH$2</f>
        <v>25</v>
      </c>
      <c r="J43">
        <f t="shared" si="18"/>
        <v>0</v>
      </c>
      <c r="O43">
        <f t="shared" si="19"/>
        <v>0</v>
      </c>
      <c r="V43">
        <f t="shared" si="20"/>
        <v>0</v>
      </c>
      <c r="W43" s="3"/>
      <c r="X43" s="13">
        <f>+(J43*D43)+(O43*E43)+(V43*'3 31 19 payroll'!$AH$7)+W43</f>
        <v>0</v>
      </c>
      <c r="Y43" t="s">
        <v>120</v>
      </c>
      <c r="Z43" s="1"/>
      <c r="AA43" s="1"/>
    </row>
    <row r="44" spans="1:36" x14ac:dyDescent="0.25">
      <c r="A44" t="s">
        <v>234</v>
      </c>
      <c r="B44" t="s">
        <v>199</v>
      </c>
      <c r="C44">
        <v>8</v>
      </c>
      <c r="D44" s="3">
        <v>29</v>
      </c>
      <c r="E44" s="3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3"/>
      <c r="X44" s="13">
        <f>+(J44*D44)+(O44*E44)+(V44*'3 31 19 payroll'!$AH$7)+W44</f>
        <v>0</v>
      </c>
      <c r="Y44" t="s">
        <v>120</v>
      </c>
      <c r="Z44" s="1"/>
    </row>
    <row r="45" spans="1:36" x14ac:dyDescent="0.25">
      <c r="A45" t="s">
        <v>295</v>
      </c>
      <c r="B45" t="s">
        <v>251</v>
      </c>
      <c r="C45">
        <v>8</v>
      </c>
      <c r="D45" s="3">
        <v>29</v>
      </c>
      <c r="E45" s="3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3"/>
      <c r="X45" s="13">
        <f>+(J45*D45)+(O45*E45)+(V45*'3 31 19 payroll'!$AH$7)+W45</f>
        <v>0</v>
      </c>
      <c r="Y45" t="s">
        <v>120</v>
      </c>
      <c r="Z45" s="1"/>
      <c r="AA45" s="1"/>
      <c r="AB45" s="4"/>
      <c r="AC45" s="3"/>
    </row>
    <row r="46" spans="1:36" x14ac:dyDescent="0.25">
      <c r="A46" t="s">
        <v>132</v>
      </c>
      <c r="B46" t="s">
        <v>133</v>
      </c>
      <c r="C46">
        <v>6</v>
      </c>
      <c r="D46" s="3">
        <f>+'3 31 19 payroll'!$AG$4</f>
        <v>40</v>
      </c>
      <c r="E46" s="3">
        <f>+'3 31 19 payroll'!$AH$4</f>
        <v>29</v>
      </c>
      <c r="J46">
        <f t="shared" si="18"/>
        <v>0</v>
      </c>
      <c r="O46">
        <f t="shared" si="19"/>
        <v>0</v>
      </c>
      <c r="V46">
        <f t="shared" si="20"/>
        <v>0</v>
      </c>
      <c r="W46" s="3"/>
      <c r="X46" s="13">
        <f>+(J46*D46)+(O46*E46)+(V46*'3 31 19 payroll'!$AH$7)+W46</f>
        <v>0</v>
      </c>
      <c r="Y46" t="s">
        <v>120</v>
      </c>
      <c r="AA46" s="1"/>
      <c r="AB46" s="9"/>
      <c r="AC46" s="3"/>
    </row>
    <row r="47" spans="1:36" x14ac:dyDescent="0.25">
      <c r="A47" t="s">
        <v>129</v>
      </c>
      <c r="B47" t="s">
        <v>130</v>
      </c>
      <c r="C47">
        <v>8</v>
      </c>
      <c r="D47" s="3">
        <f>+'3 31 19 payroll'!$AG$2</f>
        <v>29</v>
      </c>
      <c r="E47" s="3">
        <f>+'3 31 19 payroll'!$AH$2</f>
        <v>25</v>
      </c>
      <c r="J47">
        <f t="shared" si="18"/>
        <v>0</v>
      </c>
      <c r="O47">
        <f t="shared" si="19"/>
        <v>0</v>
      </c>
      <c r="V47">
        <f t="shared" si="20"/>
        <v>0</v>
      </c>
      <c r="W47" s="3"/>
      <c r="X47" s="13">
        <f>+(J47*D47)+(O47*E47)+(V47*'3 31 19 payroll'!$AH$7)+W47</f>
        <v>0</v>
      </c>
      <c r="Y47" t="s">
        <v>120</v>
      </c>
      <c r="Z47" s="1"/>
      <c r="AA47" s="1"/>
      <c r="AB47" s="1"/>
      <c r="AC47" s="3"/>
    </row>
    <row r="48" spans="1:36" x14ac:dyDescent="0.25">
      <c r="A48" t="s">
        <v>174</v>
      </c>
      <c r="B48" t="s">
        <v>226</v>
      </c>
      <c r="C48">
        <v>8</v>
      </c>
      <c r="D48" s="3">
        <f>+'3 31 19 payroll'!$AG$2</f>
        <v>29</v>
      </c>
      <c r="E48" s="3">
        <f>+'3 31 19 payroll'!$AH$2</f>
        <v>25</v>
      </c>
      <c r="J48">
        <f t="shared" si="18"/>
        <v>0</v>
      </c>
      <c r="O48">
        <f t="shared" si="19"/>
        <v>0</v>
      </c>
      <c r="V48">
        <f t="shared" si="20"/>
        <v>0</v>
      </c>
      <c r="W48" s="3"/>
      <c r="X48" s="13">
        <f>+(J48*D48)+(O48*E48)+(V48*'3 31 19 payroll'!$AH$7)+W48</f>
        <v>0</v>
      </c>
      <c r="Y48" t="s">
        <v>120</v>
      </c>
      <c r="Z48" s="1"/>
      <c r="AA48" s="1"/>
      <c r="AB48" s="4"/>
      <c r="AC48" s="3"/>
      <c r="AD48" s="5"/>
    </row>
    <row r="49" spans="1:33" x14ac:dyDescent="0.25">
      <c r="A49" t="s">
        <v>319</v>
      </c>
      <c r="B49" t="s">
        <v>320</v>
      </c>
      <c r="C49">
        <v>8</v>
      </c>
      <c r="D49" s="3">
        <v>29</v>
      </c>
      <c r="E49" s="3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3"/>
      <c r="X49" s="13">
        <f>+(J49*D49)+(O49*E49)+(V49*'3 31 19 payroll'!$AH$7)+W49</f>
        <v>0</v>
      </c>
      <c r="Y49" t="s">
        <v>120</v>
      </c>
      <c r="Z49" s="1"/>
      <c r="AA49" s="3"/>
      <c r="AB49" s="1"/>
      <c r="AC49" s="3"/>
    </row>
    <row r="50" spans="1:33" x14ac:dyDescent="0.25">
      <c r="A50" t="s">
        <v>265</v>
      </c>
      <c r="B50" t="s">
        <v>165</v>
      </c>
      <c r="C50">
        <v>8</v>
      </c>
      <c r="D50" s="3">
        <v>29</v>
      </c>
      <c r="E50" s="3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3"/>
      <c r="X50" s="13">
        <f>+(J50*D50)+(O50*E50)+(V50*'3 31 19 payroll'!$AH$7)+W50</f>
        <v>0</v>
      </c>
      <c r="Y50" t="s">
        <v>120</v>
      </c>
      <c r="Z50" s="1"/>
      <c r="AA50" s="9"/>
      <c r="AB50" s="1"/>
      <c r="AC50" s="3"/>
      <c r="AD50" s="1"/>
    </row>
    <row r="51" spans="1:33" x14ac:dyDescent="0.25">
      <c r="A51" t="s">
        <v>164</v>
      </c>
      <c r="B51" t="s">
        <v>165</v>
      </c>
      <c r="C51">
        <v>8</v>
      </c>
      <c r="D51" s="3">
        <v>29</v>
      </c>
      <c r="E51" s="3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3"/>
      <c r="X51" s="13">
        <f>+(J51*D51)+(O51*E51)+(V51*'3 31 19 payroll'!$AH$7)+W51</f>
        <v>0</v>
      </c>
      <c r="Y51" t="s">
        <v>120</v>
      </c>
      <c r="Z51" s="1"/>
      <c r="AA51" s="9"/>
      <c r="AB51" s="4"/>
      <c r="AC51" s="3"/>
      <c r="AD51" s="1"/>
    </row>
    <row r="52" spans="1:33" x14ac:dyDescent="0.25">
      <c r="A52" t="s">
        <v>97</v>
      </c>
      <c r="B52" t="s">
        <v>134</v>
      </c>
      <c r="C52">
        <v>8</v>
      </c>
      <c r="D52" s="3">
        <f>+'3 31 19 payroll'!$AG$2</f>
        <v>29</v>
      </c>
      <c r="E52" s="3">
        <f>+'3 31 19 payroll'!$AH$2</f>
        <v>25</v>
      </c>
      <c r="J52">
        <f t="shared" si="18"/>
        <v>0</v>
      </c>
      <c r="O52">
        <f t="shared" si="19"/>
        <v>0</v>
      </c>
      <c r="V52">
        <f t="shared" si="20"/>
        <v>0</v>
      </c>
      <c r="W52" s="3"/>
      <c r="X52" s="13">
        <f>+(J52*D52)+(O52*E52)+(V52*'3 31 19 payroll'!$AH$7)+W52</f>
        <v>0</v>
      </c>
      <c r="Y52" t="s">
        <v>120</v>
      </c>
      <c r="Z52" s="1"/>
      <c r="AA52" s="3"/>
      <c r="AC52" s="3"/>
    </row>
    <row r="53" spans="1:33" x14ac:dyDescent="0.25">
      <c r="A53" t="s">
        <v>28</v>
      </c>
      <c r="B53" t="s">
        <v>29</v>
      </c>
      <c r="C53">
        <v>5</v>
      </c>
      <c r="D53" s="3">
        <f>+'3 31 19 payroll'!$AG$5</f>
        <v>47</v>
      </c>
      <c r="E53" s="3">
        <f>+'3 31 19 payroll'!$AH$5</f>
        <v>32</v>
      </c>
      <c r="J53">
        <f t="shared" si="18"/>
        <v>0</v>
      </c>
      <c r="O53">
        <f t="shared" si="19"/>
        <v>0</v>
      </c>
      <c r="V53">
        <f t="shared" si="20"/>
        <v>0</v>
      </c>
      <c r="W53" s="3"/>
      <c r="X53" s="13">
        <f>+(J53*D53)+(O53*E53)+(V53*'3 31 19 payroll'!$AH$7)+W53</f>
        <v>0</v>
      </c>
      <c r="Y53" t="s">
        <v>120</v>
      </c>
      <c r="Z53" s="1"/>
      <c r="AA53" s="3"/>
      <c r="AC53" s="3"/>
    </row>
    <row r="54" spans="1:33" x14ac:dyDescent="0.25">
      <c r="A54" t="s">
        <v>295</v>
      </c>
      <c r="B54" t="s">
        <v>325</v>
      </c>
      <c r="C54">
        <v>8</v>
      </c>
      <c r="D54" s="3">
        <v>29</v>
      </c>
      <c r="E54" s="3">
        <v>25</v>
      </c>
      <c r="I54" s="5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3"/>
      <c r="X54" s="13">
        <f>+(J54*D54)+(O54*E54)+(V54*'3 31 19 payroll'!$AH$7)+W54</f>
        <v>0</v>
      </c>
      <c r="Y54" t="s">
        <v>120</v>
      </c>
      <c r="Z54" s="1">
        <v>42811</v>
      </c>
      <c r="AA54" s="9" t="s">
        <v>373</v>
      </c>
      <c r="AC54" s="3">
        <f>+X54</f>
        <v>0</v>
      </c>
      <c r="AG54" s="3"/>
    </row>
    <row r="55" spans="1:33" x14ac:dyDescent="0.25">
      <c r="A55" t="s">
        <v>326</v>
      </c>
      <c r="B55" t="s">
        <v>327</v>
      </c>
      <c r="C55">
        <v>7</v>
      </c>
      <c r="D55" s="3">
        <v>34</v>
      </c>
      <c r="E55" s="3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3"/>
      <c r="X55" s="13">
        <f>+(J55*D55)+(O55*E55)+(V55*'3 31 19 payroll'!$AH$7)+W55</f>
        <v>0</v>
      </c>
      <c r="Y55" s="14" t="s">
        <v>120</v>
      </c>
      <c r="Z55" s="9"/>
      <c r="AA55" s="3" t="s">
        <v>374</v>
      </c>
      <c r="AC55" s="3">
        <v>0</v>
      </c>
    </row>
    <row r="56" spans="1:33" x14ac:dyDescent="0.25">
      <c r="A56" t="s">
        <v>326</v>
      </c>
      <c r="B56" t="s">
        <v>328</v>
      </c>
      <c r="C56">
        <v>8</v>
      </c>
      <c r="D56" s="3">
        <v>29</v>
      </c>
      <c r="E56" s="3">
        <v>25</v>
      </c>
      <c r="I56" s="5"/>
      <c r="J56">
        <f t="shared" si="21"/>
        <v>0</v>
      </c>
      <c r="O56">
        <f t="shared" si="22"/>
        <v>0</v>
      </c>
      <c r="V56">
        <f t="shared" si="23"/>
        <v>0</v>
      </c>
      <c r="W56" s="3"/>
      <c r="X56" s="13">
        <f>+(J56*D56)+(O56*E56)+(V56*'3 31 19 payroll'!$AH$7)+W56</f>
        <v>0</v>
      </c>
      <c r="Y56" t="s">
        <v>120</v>
      </c>
      <c r="Z56" s="1"/>
      <c r="AA56" s="3"/>
      <c r="AC56" s="3"/>
    </row>
    <row r="57" spans="1:33" x14ac:dyDescent="0.25">
      <c r="A57" t="s">
        <v>205</v>
      </c>
      <c r="B57" t="s">
        <v>267</v>
      </c>
      <c r="C57">
        <v>7</v>
      </c>
      <c r="D57" s="3">
        <v>34</v>
      </c>
      <c r="E57" s="3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3"/>
      <c r="X57" s="13">
        <f>+(J57*D57)+(O57*E57)+(V57*'3 31 19 payroll'!$AH$7)+W57</f>
        <v>0</v>
      </c>
      <c r="Y57" s="12" t="s">
        <v>338</v>
      </c>
      <c r="Z57" s="1"/>
      <c r="AA57" s="3" t="s">
        <v>373</v>
      </c>
      <c r="AC57" s="3">
        <f>+X57</f>
        <v>0</v>
      </c>
    </row>
    <row r="58" spans="1:33" x14ac:dyDescent="0.25">
      <c r="A58" t="s">
        <v>347</v>
      </c>
      <c r="B58" t="s">
        <v>39</v>
      </c>
      <c r="C58">
        <v>8</v>
      </c>
      <c r="D58" s="3">
        <v>29</v>
      </c>
      <c r="E58" s="3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3"/>
      <c r="X58" s="13">
        <f>+(J58*D58)+(O58*E58)+(V58*'3 31 19 payroll'!$AH$7)+W58</f>
        <v>0</v>
      </c>
      <c r="Y58" s="12" t="s">
        <v>338</v>
      </c>
      <c r="AA58" s="1"/>
      <c r="AB58" s="9"/>
      <c r="AC58" s="3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3">
        <v>29</v>
      </c>
      <c r="E59" s="3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3"/>
      <c r="X59" s="13">
        <f>+(J59*D59)+(O59*E59)+(V59*'3 31 19 payroll'!$AH$7)+W59</f>
        <v>0</v>
      </c>
      <c r="Y59" s="12" t="s">
        <v>338</v>
      </c>
      <c r="Z59" s="1"/>
      <c r="AA59" s="1"/>
      <c r="AB59" s="3"/>
      <c r="AC59" s="3">
        <f>+X59</f>
        <v>0</v>
      </c>
      <c r="AD59" s="5"/>
    </row>
    <row r="60" spans="1:33" x14ac:dyDescent="0.25">
      <c r="A60" t="s">
        <v>264</v>
      </c>
      <c r="B60" t="s">
        <v>50</v>
      </c>
      <c r="C60">
        <v>8</v>
      </c>
      <c r="D60" s="3">
        <v>29</v>
      </c>
      <c r="E60" s="3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3"/>
      <c r="X60" s="13">
        <f>+(J60*D60)+(O60*E60)+(V60*'3 31 19 payroll'!$AH$7)+W60</f>
        <v>0</v>
      </c>
      <c r="Y60" t="s">
        <v>120</v>
      </c>
      <c r="Z60" s="1"/>
      <c r="AA60" s="3"/>
      <c r="AB60" s="1"/>
      <c r="AC60" s="3"/>
      <c r="AD60" s="1"/>
    </row>
    <row r="61" spans="1:33" x14ac:dyDescent="0.25">
      <c r="A61" t="s">
        <v>323</v>
      </c>
      <c r="B61" t="s">
        <v>333</v>
      </c>
      <c r="C61">
        <v>8</v>
      </c>
      <c r="D61" s="3">
        <v>29</v>
      </c>
      <c r="E61" s="3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3"/>
      <c r="X61" s="13">
        <f>+(J61*D61)+(O61*E61)+(V61*'3 31 19 payroll'!$AH$7)+W61</f>
        <v>0</v>
      </c>
      <c r="Y61" s="12" t="s">
        <v>338</v>
      </c>
      <c r="Z61" s="1"/>
      <c r="AA61" s="3"/>
      <c r="AB61" s="1"/>
      <c r="AC61" s="3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3">
        <v>29</v>
      </c>
      <c r="E62" s="3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3"/>
      <c r="X62" s="13">
        <f>+(J62*D62)+(O62*E62)+(V62*'3 31 19 payroll'!$AH$7)+W62</f>
        <v>0</v>
      </c>
      <c r="Y62" s="12" t="s">
        <v>338</v>
      </c>
      <c r="Z62" s="9"/>
      <c r="AA62" s="9"/>
      <c r="AB62" s="4"/>
      <c r="AC62" s="3">
        <f>+X62</f>
        <v>0</v>
      </c>
    </row>
    <row r="63" spans="1:33" x14ac:dyDescent="0.25">
      <c r="A63" t="s">
        <v>348</v>
      </c>
      <c r="B63" t="s">
        <v>350</v>
      </c>
      <c r="C63">
        <v>8</v>
      </c>
      <c r="D63" s="3">
        <v>29</v>
      </c>
      <c r="E63" s="3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3"/>
      <c r="X63" s="13">
        <f>+(J63*D63)+(O63*E63)+(V63*'3 31 19 payroll'!$AH$7)+W63</f>
        <v>0</v>
      </c>
      <c r="Y63" s="12" t="s">
        <v>338</v>
      </c>
      <c r="Z63" s="9"/>
      <c r="AA63" s="9"/>
      <c r="AB63" s="4"/>
      <c r="AC63" s="3">
        <v>0</v>
      </c>
      <c r="AD63" s="1"/>
    </row>
    <row r="64" spans="1:33" x14ac:dyDescent="0.25">
      <c r="A64" t="s">
        <v>339</v>
      </c>
      <c r="B64" t="s">
        <v>340</v>
      </c>
      <c r="C64">
        <v>8</v>
      </c>
      <c r="D64" s="3">
        <v>29</v>
      </c>
      <c r="E64" s="3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3"/>
      <c r="X64" s="13">
        <f>+(J64*D64)+(O64*E64)+(V64*'3 31 19 payroll'!$AH$7)+W64</f>
        <v>0</v>
      </c>
      <c r="Y64" s="12" t="s">
        <v>338</v>
      </c>
      <c r="Z64" s="9"/>
      <c r="AA64" s="3"/>
      <c r="AB64" s="4"/>
      <c r="AC64" s="3">
        <f>+X64</f>
        <v>0</v>
      </c>
    </row>
    <row r="65" spans="1:34" x14ac:dyDescent="0.25">
      <c r="A65" t="s">
        <v>323</v>
      </c>
      <c r="B65" t="s">
        <v>324</v>
      </c>
      <c r="C65">
        <v>8</v>
      </c>
      <c r="D65" s="3">
        <v>29</v>
      </c>
      <c r="E65" s="3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3"/>
      <c r="X65" s="13">
        <f>+(J65*D65)+(O65*E65)+(V65*'3 31 19 payroll'!$AH$7)+W65</f>
        <v>0</v>
      </c>
      <c r="Y65" s="12" t="s">
        <v>338</v>
      </c>
      <c r="Z65" s="1"/>
      <c r="AA65" s="9" t="s">
        <v>373</v>
      </c>
      <c r="AB65" s="4"/>
      <c r="AC65" s="3"/>
      <c r="AD65" s="1"/>
    </row>
    <row r="66" spans="1:34" x14ac:dyDescent="0.25">
      <c r="A66" s="12" t="s">
        <v>188</v>
      </c>
      <c r="B66" t="s">
        <v>382</v>
      </c>
      <c r="C66">
        <v>8</v>
      </c>
      <c r="D66" s="3">
        <v>29</v>
      </c>
      <c r="E66" s="3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3"/>
      <c r="X66" s="13">
        <f>+(J66*D66)+(O66*E66)+(V66*'3 31 19 payroll'!$AH$7)+W66</f>
        <v>0</v>
      </c>
      <c r="Y66" t="s">
        <v>120</v>
      </c>
      <c r="Z66" s="9"/>
      <c r="AA66" s="3"/>
      <c r="AB66" s="1"/>
      <c r="AC66" s="3"/>
    </row>
    <row r="67" spans="1:34" x14ac:dyDescent="0.25">
      <c r="A67" s="12" t="s">
        <v>370</v>
      </c>
      <c r="B67" t="s">
        <v>341</v>
      </c>
      <c r="C67">
        <v>8</v>
      </c>
      <c r="D67" s="3">
        <v>29</v>
      </c>
      <c r="E67" s="3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3"/>
      <c r="X67" s="13">
        <f>+(J67*D67)+(O67*E67)+(V67*'3 31 19 payroll'!$AH$7)+W67</f>
        <v>0</v>
      </c>
      <c r="Y67" s="15" t="s">
        <v>179</v>
      </c>
      <c r="Z67" s="9"/>
      <c r="AA67" s="3"/>
      <c r="AC67" s="3">
        <v>0</v>
      </c>
    </row>
    <row r="68" spans="1:34" x14ac:dyDescent="0.25">
      <c r="A68" s="12" t="s">
        <v>319</v>
      </c>
      <c r="B68" t="s">
        <v>320</v>
      </c>
      <c r="C68">
        <v>8</v>
      </c>
      <c r="D68" s="3">
        <v>29</v>
      </c>
      <c r="E68" s="3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3"/>
      <c r="X68" s="13">
        <f>+(J68*D68)+(O68*E68)+(V68*'3 31 19 payroll'!$AH$7)+W68</f>
        <v>0</v>
      </c>
      <c r="Y68" t="s">
        <v>120</v>
      </c>
      <c r="Z68" s="1"/>
      <c r="AA68" s="9"/>
      <c r="AC68" s="3"/>
    </row>
    <row r="69" spans="1:34" x14ac:dyDescent="0.25">
      <c r="A69" s="17" t="s">
        <v>270</v>
      </c>
      <c r="B69" s="17" t="s">
        <v>48</v>
      </c>
      <c r="C69" s="17">
        <v>8</v>
      </c>
      <c r="D69" s="19">
        <v>29</v>
      </c>
      <c r="E69" s="19">
        <v>25</v>
      </c>
      <c r="F69" s="17"/>
      <c r="G69" s="17"/>
      <c r="H69" s="17"/>
      <c r="I69" s="30"/>
      <c r="J69" s="17">
        <f t="shared" si="24"/>
        <v>0</v>
      </c>
      <c r="K69" s="17"/>
      <c r="L69" s="17"/>
      <c r="M69" s="17"/>
      <c r="N69" s="17"/>
      <c r="O69" s="17">
        <f t="shared" si="25"/>
        <v>0</v>
      </c>
      <c r="P69" s="17"/>
      <c r="Q69" s="17"/>
      <c r="R69" s="17"/>
      <c r="S69" s="17"/>
      <c r="T69" s="17"/>
      <c r="U69" s="17"/>
      <c r="V69" s="17"/>
      <c r="W69" s="17">
        <f t="shared" ref="W69:W77" si="26">COUNT(P69:V69)</f>
        <v>0</v>
      </c>
      <c r="X69" s="19"/>
      <c r="Y69" s="22">
        <f>+(J69*D69)+(O69*E69)+(W69*'3 31 19 payroll'!$AH$7)+X69</f>
        <v>0</v>
      </c>
      <c r="Z69" s="17" t="s">
        <v>120</v>
      </c>
      <c r="AA69" s="16"/>
      <c r="AB69" s="17"/>
      <c r="AC69" s="17"/>
      <c r="AD69" s="19"/>
      <c r="AE69" s="17"/>
      <c r="AF69" s="17"/>
    </row>
    <row r="70" spans="1:34" x14ac:dyDescent="0.25">
      <c r="A70" s="17" t="s">
        <v>203</v>
      </c>
      <c r="B70" s="17" t="s">
        <v>48</v>
      </c>
      <c r="C70" s="17">
        <v>8</v>
      </c>
      <c r="D70" s="19">
        <v>29</v>
      </c>
      <c r="E70" s="19">
        <v>25</v>
      </c>
      <c r="F70" s="17"/>
      <c r="G70" s="17"/>
      <c r="H70" s="17"/>
      <c r="I70" s="30"/>
      <c r="J70" s="17">
        <f t="shared" si="24"/>
        <v>0</v>
      </c>
      <c r="K70" s="17"/>
      <c r="L70" s="17"/>
      <c r="M70" s="17"/>
      <c r="N70" s="17"/>
      <c r="O70" s="17">
        <f t="shared" si="25"/>
        <v>0</v>
      </c>
      <c r="P70" s="17"/>
      <c r="Q70" s="17"/>
      <c r="R70" s="17"/>
      <c r="S70" s="17"/>
      <c r="T70" s="17"/>
      <c r="U70" s="17"/>
      <c r="V70" s="17"/>
      <c r="W70" s="17">
        <f t="shared" si="26"/>
        <v>0</v>
      </c>
      <c r="X70" s="19"/>
      <c r="Y70" s="22">
        <f>+(J70*D70)+(O70*E70)+(W70*'3 31 19 payroll'!$AH$7)+X70</f>
        <v>0</v>
      </c>
      <c r="Z70" s="17" t="s">
        <v>120</v>
      </c>
      <c r="AA70" s="17"/>
      <c r="AB70" s="17"/>
      <c r="AC70" s="17"/>
      <c r="AD70" s="19"/>
      <c r="AE70" s="17"/>
      <c r="AF70" s="17"/>
    </row>
    <row r="71" spans="1:34" x14ac:dyDescent="0.25">
      <c r="A71" s="17" t="s">
        <v>49</v>
      </c>
      <c r="B71" s="17" t="s">
        <v>48</v>
      </c>
      <c r="C71" s="17">
        <v>8</v>
      </c>
      <c r="D71" s="19">
        <v>29</v>
      </c>
      <c r="E71" s="19">
        <v>25</v>
      </c>
      <c r="F71" s="17"/>
      <c r="G71" s="17"/>
      <c r="H71" s="17"/>
      <c r="I71" s="30"/>
      <c r="J71" s="17">
        <f t="shared" si="24"/>
        <v>0</v>
      </c>
      <c r="K71" s="17"/>
      <c r="L71" s="17"/>
      <c r="M71" s="17"/>
      <c r="N71" s="17"/>
      <c r="O71" s="17">
        <f t="shared" si="25"/>
        <v>0</v>
      </c>
      <c r="P71" s="17"/>
      <c r="Q71" s="17"/>
      <c r="R71" s="17"/>
      <c r="S71" s="17"/>
      <c r="T71" s="17"/>
      <c r="U71" s="17"/>
      <c r="V71" s="17"/>
      <c r="W71" s="17">
        <f t="shared" si="26"/>
        <v>0</v>
      </c>
      <c r="X71" s="19"/>
      <c r="Y71" s="22">
        <f>+(J71*D71)+(O71*E71)+(W71*'3 31 19 payroll'!$AH$7)+X71</f>
        <v>0</v>
      </c>
      <c r="Z71" s="17" t="s">
        <v>120</v>
      </c>
      <c r="AA71" s="17"/>
      <c r="AB71" s="17"/>
      <c r="AC71" s="17"/>
      <c r="AD71" s="19"/>
      <c r="AE71" s="17"/>
      <c r="AF71" s="17"/>
    </row>
    <row r="72" spans="1:34" x14ac:dyDescent="0.25">
      <c r="A72" s="17" t="s">
        <v>91</v>
      </c>
      <c r="B72" s="17" t="s">
        <v>92</v>
      </c>
      <c r="C72" s="17">
        <v>8</v>
      </c>
      <c r="D72" s="19">
        <v>29</v>
      </c>
      <c r="E72" s="19">
        <v>25</v>
      </c>
      <c r="F72" s="17"/>
      <c r="G72" s="17"/>
      <c r="H72" s="17"/>
      <c r="I72" s="17"/>
      <c r="J72" s="17">
        <f t="shared" si="24"/>
        <v>0</v>
      </c>
      <c r="K72" s="17"/>
      <c r="L72" s="17"/>
      <c r="M72" s="17"/>
      <c r="N72" s="17"/>
      <c r="O72" s="17">
        <f t="shared" si="25"/>
        <v>0</v>
      </c>
      <c r="P72" s="17"/>
      <c r="Q72" s="17"/>
      <c r="R72" s="17"/>
      <c r="S72" s="17"/>
      <c r="T72" s="17"/>
      <c r="U72" s="17"/>
      <c r="V72" s="17"/>
      <c r="W72" s="17">
        <f t="shared" si="26"/>
        <v>0</v>
      </c>
      <c r="X72" s="19"/>
      <c r="Y72" s="22">
        <f>+(J72*D72)+(O72*E72)+(W72*'3 31 19 payroll'!$AH$7)+X72</f>
        <v>0</v>
      </c>
      <c r="Z72" s="17" t="s">
        <v>120</v>
      </c>
      <c r="AA72" s="16"/>
      <c r="AB72" s="23"/>
      <c r="AC72" s="17"/>
      <c r="AD72" s="19"/>
      <c r="AE72" s="17"/>
      <c r="AF72" s="17"/>
      <c r="AG72" s="17"/>
      <c r="AH72" s="17"/>
    </row>
    <row r="73" spans="1:34" x14ac:dyDescent="0.25">
      <c r="A73" s="17" t="s">
        <v>27</v>
      </c>
      <c r="B73" s="17" t="s">
        <v>230</v>
      </c>
      <c r="C73" s="17">
        <v>5</v>
      </c>
      <c r="D73" s="19">
        <v>47</v>
      </c>
      <c r="E73" s="19">
        <v>32</v>
      </c>
      <c r="F73" s="17"/>
      <c r="G73" s="17"/>
      <c r="H73" s="17"/>
      <c r="I73" s="17"/>
      <c r="J73" s="17">
        <f t="shared" si="24"/>
        <v>0</v>
      </c>
      <c r="K73" s="17"/>
      <c r="L73" s="17"/>
      <c r="M73" s="17"/>
      <c r="N73" s="17"/>
      <c r="O73" s="17">
        <f t="shared" si="25"/>
        <v>0</v>
      </c>
      <c r="P73" s="17"/>
      <c r="Q73" s="17"/>
      <c r="R73" s="17"/>
      <c r="S73" s="17"/>
      <c r="T73" s="17"/>
      <c r="U73" s="17"/>
      <c r="V73" s="17"/>
      <c r="W73" s="17">
        <f t="shared" si="26"/>
        <v>0</v>
      </c>
      <c r="X73" s="19"/>
      <c r="Y73" s="22">
        <f>+(J73*D73)+(O73*E73)+(W73*'3 31 19 payroll'!$AH$7)+X73</f>
        <v>0</v>
      </c>
      <c r="Z73" s="17" t="s">
        <v>179</v>
      </c>
      <c r="AA73" s="23"/>
      <c r="AB73" s="19"/>
      <c r="AC73" s="17"/>
      <c r="AD73" s="19">
        <f>+Y73</f>
        <v>0</v>
      </c>
      <c r="AE73" s="17"/>
      <c r="AF73" s="17"/>
      <c r="AG73" s="17"/>
      <c r="AH73" s="17"/>
    </row>
    <row r="74" spans="1:34" x14ac:dyDescent="0.25">
      <c r="A74" s="17" t="s">
        <v>355</v>
      </c>
      <c r="B74" s="17" t="s">
        <v>228</v>
      </c>
      <c r="C74" s="17">
        <v>8</v>
      </c>
      <c r="D74" s="19">
        <v>29</v>
      </c>
      <c r="E74" s="19">
        <v>25</v>
      </c>
      <c r="F74" s="17"/>
      <c r="G74" s="17"/>
      <c r="H74" s="17"/>
      <c r="I74" s="17"/>
      <c r="J74" s="17">
        <f t="shared" si="24"/>
        <v>0</v>
      </c>
      <c r="K74" s="17"/>
      <c r="L74" s="17"/>
      <c r="M74" s="17"/>
      <c r="N74" s="17"/>
      <c r="O74" s="17">
        <f t="shared" si="25"/>
        <v>0</v>
      </c>
      <c r="P74" s="17"/>
      <c r="Q74" s="17"/>
      <c r="R74" s="17"/>
      <c r="S74" s="17"/>
      <c r="T74" s="17"/>
      <c r="U74" s="17"/>
      <c r="V74" s="17"/>
      <c r="W74" s="17">
        <f t="shared" si="26"/>
        <v>0</v>
      </c>
      <c r="X74" s="19"/>
      <c r="Y74" s="22">
        <f>+(J74*D74)+(O74*E74)+(W74*'3 31 19 payroll'!$AH$7)+X74</f>
        <v>0</v>
      </c>
      <c r="Z74" s="17" t="s">
        <v>120</v>
      </c>
      <c r="AA74" s="16"/>
      <c r="AB74" s="19"/>
      <c r="AC74" s="17"/>
      <c r="AD74" s="19"/>
      <c r="AE74" s="17"/>
      <c r="AF74" s="17"/>
      <c r="AG74" s="17"/>
    </row>
    <row r="75" spans="1:34" x14ac:dyDescent="0.25">
      <c r="A75" s="17" t="s">
        <v>387</v>
      </c>
      <c r="B75" s="17" t="s">
        <v>37</v>
      </c>
      <c r="C75" s="17">
        <v>8</v>
      </c>
      <c r="D75" s="19">
        <v>29</v>
      </c>
      <c r="E75" s="19">
        <v>25</v>
      </c>
      <c r="F75" s="24"/>
      <c r="G75" s="17"/>
      <c r="H75" s="17"/>
      <c r="I75" s="17"/>
      <c r="J75" s="17">
        <f t="shared" si="24"/>
        <v>0</v>
      </c>
      <c r="K75" s="17"/>
      <c r="L75" s="17"/>
      <c r="M75" s="17"/>
      <c r="N75" s="17"/>
      <c r="O75" s="17">
        <f t="shared" si="25"/>
        <v>0</v>
      </c>
      <c r="P75" s="17"/>
      <c r="Q75" s="17"/>
      <c r="R75" s="17"/>
      <c r="S75" s="17"/>
      <c r="T75" s="17"/>
      <c r="U75" s="17"/>
      <c r="V75" s="17"/>
      <c r="W75" s="17">
        <f t="shared" si="26"/>
        <v>0</v>
      </c>
      <c r="X75" s="19"/>
      <c r="Y75" s="22">
        <f>+(J75*D75)+(O75*E75)+(W75*'3 31 19 payroll'!$AH$7)+X75</f>
        <v>0</v>
      </c>
      <c r="Z75" s="17" t="s">
        <v>120</v>
      </c>
      <c r="AA75" s="23"/>
      <c r="AB75" s="19"/>
      <c r="AC75" s="17"/>
      <c r="AD75" s="19"/>
      <c r="AE75" s="17"/>
      <c r="AF75" s="17"/>
      <c r="AG75" s="17"/>
    </row>
    <row r="76" spans="1:34" x14ac:dyDescent="0.25">
      <c r="A76" s="17" t="s">
        <v>356</v>
      </c>
      <c r="B76" s="17" t="s">
        <v>222</v>
      </c>
      <c r="C76" s="17">
        <v>8</v>
      </c>
      <c r="D76" s="19">
        <v>29</v>
      </c>
      <c r="E76" s="19">
        <v>25</v>
      </c>
      <c r="F76" s="17"/>
      <c r="G76" s="17"/>
      <c r="H76" s="17"/>
      <c r="I76" s="17"/>
      <c r="J76" s="17">
        <f t="shared" si="24"/>
        <v>0</v>
      </c>
      <c r="K76" s="17"/>
      <c r="L76" s="17"/>
      <c r="M76" s="17"/>
      <c r="N76" s="17"/>
      <c r="O76" s="17">
        <f t="shared" si="25"/>
        <v>0</v>
      </c>
      <c r="P76" s="17"/>
      <c r="Q76" s="17"/>
      <c r="R76" s="17"/>
      <c r="S76" s="17"/>
      <c r="T76" s="17"/>
      <c r="U76" s="17"/>
      <c r="V76" s="17"/>
      <c r="W76" s="17">
        <f t="shared" si="26"/>
        <v>0</v>
      </c>
      <c r="X76" s="19"/>
      <c r="Y76" s="22">
        <f>+(J76*D76)+(O76*E76)+(W76*'3 31 19 payroll'!$AH$7)+X76</f>
        <v>0</v>
      </c>
      <c r="Z76" s="17" t="s">
        <v>120</v>
      </c>
      <c r="AA76" s="16"/>
      <c r="AB76" s="23"/>
      <c r="AC76" s="25"/>
      <c r="AD76" s="23"/>
      <c r="AE76" s="24"/>
      <c r="AF76" s="17"/>
      <c r="AG76" s="17"/>
    </row>
    <row r="77" spans="1:34" x14ac:dyDescent="0.25">
      <c r="A77" s="17" t="s">
        <v>69</v>
      </c>
      <c r="B77" s="17" t="s">
        <v>70</v>
      </c>
      <c r="C77" s="17">
        <v>6</v>
      </c>
      <c r="D77" s="19">
        <v>40</v>
      </c>
      <c r="E77" s="19">
        <v>29</v>
      </c>
      <c r="F77" s="17"/>
      <c r="G77" s="17"/>
      <c r="H77" s="17"/>
      <c r="I77" s="17"/>
      <c r="J77" s="17">
        <f t="shared" si="24"/>
        <v>0</v>
      </c>
      <c r="K77" s="17"/>
      <c r="L77" s="17"/>
      <c r="M77" s="17"/>
      <c r="N77" s="17"/>
      <c r="O77" s="17">
        <f t="shared" si="25"/>
        <v>0</v>
      </c>
      <c r="P77" s="17"/>
      <c r="Q77" s="17"/>
      <c r="R77" s="17"/>
      <c r="S77" s="17"/>
      <c r="T77" s="17"/>
      <c r="U77" s="17"/>
      <c r="V77" s="17"/>
      <c r="W77" s="17">
        <f t="shared" si="26"/>
        <v>0</v>
      </c>
      <c r="X77" s="19"/>
      <c r="Y77" s="22">
        <f>+(J77*D77)+(O77*E77)+(W77*'3 31 19 payroll'!$AH$7)+X77</f>
        <v>0</v>
      </c>
      <c r="Z77" s="17" t="s">
        <v>120</v>
      </c>
      <c r="AA77" s="16"/>
      <c r="AB77" s="16"/>
      <c r="AC77" s="17"/>
    </row>
    <row r="78" spans="1:34" x14ac:dyDescent="0.25">
      <c r="AA78" s="16"/>
      <c r="AB78" s="23"/>
      <c r="AC78" s="25"/>
      <c r="AD78" s="19">
        <v>0</v>
      </c>
      <c r="AE78" s="24"/>
    </row>
    <row r="79" spans="1:34" x14ac:dyDescent="0.25">
      <c r="A79" s="17" t="s">
        <v>299</v>
      </c>
      <c r="B79" s="17" t="s">
        <v>202</v>
      </c>
      <c r="C79" s="17">
        <v>8</v>
      </c>
      <c r="D79" s="19">
        <v>29</v>
      </c>
      <c r="E79" s="19">
        <v>25</v>
      </c>
      <c r="F79" s="17"/>
      <c r="G79" s="17"/>
      <c r="H79" s="17"/>
      <c r="I79" s="17"/>
      <c r="J79" s="17">
        <f>COUNT(F79:I79)</f>
        <v>0</v>
      </c>
      <c r="K79" s="17"/>
      <c r="L79" s="17"/>
      <c r="M79" s="17"/>
      <c r="N79" s="17"/>
      <c r="O79" s="17">
        <f>COUNT(K79:N79)</f>
        <v>0</v>
      </c>
      <c r="P79" s="17"/>
      <c r="Q79" s="17"/>
      <c r="R79" s="17"/>
      <c r="S79" s="17"/>
      <c r="T79" s="17"/>
      <c r="U79" s="17"/>
      <c r="V79" s="17"/>
      <c r="W79" s="17">
        <f>COUNT(P79:V79)</f>
        <v>0</v>
      </c>
      <c r="X79" s="19"/>
      <c r="Y79" s="22">
        <f>+(J79*D79)+(O79*E79)+(W79*'3 31 19 payroll'!$AH$7)+X79</f>
        <v>0</v>
      </c>
      <c r="Z79" s="17" t="s">
        <v>120</v>
      </c>
      <c r="AA79" s="16"/>
      <c r="AB79" s="17"/>
      <c r="AC79" s="17"/>
      <c r="AD79" s="19"/>
      <c r="AE79" s="17"/>
    </row>
    <row r="80" spans="1:34" x14ac:dyDescent="0.25">
      <c r="A80" s="17" t="s">
        <v>354</v>
      </c>
      <c r="B80" s="17" t="s">
        <v>202</v>
      </c>
      <c r="C80" s="17">
        <v>8</v>
      </c>
      <c r="D80" s="19">
        <v>29</v>
      </c>
      <c r="E80" s="19">
        <v>25</v>
      </c>
      <c r="F80" s="17"/>
      <c r="G80" s="17"/>
      <c r="H80" s="17"/>
      <c r="I80" s="17"/>
      <c r="J80" s="17">
        <f>COUNT(F80:I80)</f>
        <v>0</v>
      </c>
      <c r="K80" s="17"/>
      <c r="L80" s="17"/>
      <c r="M80" s="17"/>
      <c r="N80" s="17"/>
      <c r="O80" s="17">
        <f>COUNT(K80:N80)</f>
        <v>0</v>
      </c>
      <c r="P80" s="17"/>
      <c r="Q80" s="17"/>
      <c r="R80" s="17"/>
      <c r="S80" s="17"/>
      <c r="T80" s="17"/>
      <c r="U80" s="17"/>
      <c r="V80" s="17"/>
      <c r="W80" s="17">
        <f>COUNT(P80:V80)</f>
        <v>0</v>
      </c>
      <c r="X80" s="19"/>
      <c r="Y80" s="22">
        <f>+(J80*D80)+(O80*E80)+(W80*'3 31 19 payroll'!$AH$7)+X80</f>
        <v>0</v>
      </c>
      <c r="Z80" s="17" t="s">
        <v>120</v>
      </c>
      <c r="AA80" s="16"/>
      <c r="AB80" s="17"/>
      <c r="AC80" s="17"/>
      <c r="AD80" s="17"/>
      <c r="AE80" s="17"/>
    </row>
    <row r="81" spans="1:35" x14ac:dyDescent="0.25">
      <c r="A81" s="17" t="s">
        <v>300</v>
      </c>
      <c r="B81" s="17" t="s">
        <v>202</v>
      </c>
      <c r="C81" s="17">
        <v>8</v>
      </c>
      <c r="D81" s="19">
        <v>29</v>
      </c>
      <c r="E81" s="19">
        <v>25</v>
      </c>
      <c r="F81" s="17"/>
      <c r="G81" s="17"/>
      <c r="H81" s="17"/>
      <c r="I81" s="17"/>
      <c r="J81" s="17">
        <f>COUNT(F81:I81)</f>
        <v>0</v>
      </c>
      <c r="K81" s="17"/>
      <c r="L81" s="17"/>
      <c r="M81" s="17"/>
      <c r="N81" s="17"/>
      <c r="O81" s="17">
        <f>COUNT(K81:N81)</f>
        <v>0</v>
      </c>
      <c r="P81" s="17"/>
      <c r="Q81" s="17"/>
      <c r="R81" s="17"/>
      <c r="S81" s="17"/>
      <c r="T81" s="17"/>
      <c r="U81" s="17"/>
      <c r="V81" s="17"/>
      <c r="W81" s="17">
        <f>COUNT(P81:V81)</f>
        <v>0</v>
      </c>
      <c r="X81" s="19"/>
      <c r="Y81" s="22">
        <f>+(J81*D81)+(O81*E81)+(W81*'3 31 19 payroll'!$AH$7)+X81</f>
        <v>0</v>
      </c>
      <c r="Z81" s="17" t="s">
        <v>120</v>
      </c>
      <c r="AA81" s="16"/>
      <c r="AB81" s="19"/>
      <c r="AC81" s="25"/>
      <c r="AD81" s="17"/>
      <c r="AE81" s="17"/>
    </row>
    <row r="82" spans="1:35" x14ac:dyDescent="0.25">
      <c r="AB82" s="19"/>
      <c r="AC82" s="17"/>
      <c r="AD82" s="19"/>
      <c r="AE82" s="17"/>
      <c r="AF82" s="17"/>
      <c r="AG82" s="17"/>
    </row>
    <row r="83" spans="1:35" x14ac:dyDescent="0.25">
      <c r="A83" s="17" t="s">
        <v>398</v>
      </c>
      <c r="B83" s="17" t="s">
        <v>390</v>
      </c>
      <c r="C83" s="17">
        <v>8</v>
      </c>
      <c r="D83" s="19">
        <v>29</v>
      </c>
      <c r="E83" s="19">
        <v>25</v>
      </c>
      <c r="F83" s="17"/>
      <c r="G83" s="17"/>
      <c r="H83" s="17"/>
      <c r="I83" s="17"/>
      <c r="J83" s="17">
        <f>COUNT(F83:I83)</f>
        <v>0</v>
      </c>
      <c r="K83" s="17"/>
      <c r="L83" s="17"/>
      <c r="M83" s="17"/>
      <c r="N83" s="17"/>
      <c r="O83" s="17">
        <f>COUNT(K83:N83)</f>
        <v>0</v>
      </c>
      <c r="P83" s="17"/>
      <c r="Q83" s="17"/>
      <c r="R83" s="17"/>
      <c r="S83" s="17"/>
      <c r="T83" s="17"/>
      <c r="U83" s="17"/>
      <c r="V83" s="17"/>
      <c r="W83" s="17">
        <f>COUNT(P83:V83)</f>
        <v>0</v>
      </c>
      <c r="X83" s="19"/>
      <c r="Y83" s="22">
        <f>+(J83*D83)+(O83*E83)+(W83*'3 31 19 payroll'!$AH$7)+X83</f>
        <v>0</v>
      </c>
      <c r="Z83" s="17" t="s">
        <v>179</v>
      </c>
      <c r="AA83" s="16"/>
      <c r="AB83" s="19"/>
      <c r="AC83" s="17"/>
      <c r="AD83" s="19"/>
      <c r="AE83" s="17"/>
      <c r="AF83" s="17"/>
      <c r="AG83" s="17"/>
    </row>
    <row r="84" spans="1:35" x14ac:dyDescent="0.25">
      <c r="A84" s="17" t="s">
        <v>368</v>
      </c>
      <c r="B84" s="17" t="s">
        <v>369</v>
      </c>
      <c r="C84" s="17">
        <v>8</v>
      </c>
      <c r="D84" s="19">
        <v>29</v>
      </c>
      <c r="E84" s="19">
        <v>25</v>
      </c>
      <c r="F84" s="17"/>
      <c r="G84" s="17"/>
      <c r="H84" s="17"/>
      <c r="I84" s="24"/>
      <c r="J84" s="17">
        <f t="shared" ref="J84:J96" si="27">COUNT(F84:I84)</f>
        <v>0</v>
      </c>
      <c r="K84" s="17"/>
      <c r="L84" s="17"/>
      <c r="M84" s="17"/>
      <c r="N84" s="17"/>
      <c r="O84" s="17">
        <f t="shared" ref="O84:O96" si="28">COUNT(K84:N84)</f>
        <v>0</v>
      </c>
      <c r="P84" s="17"/>
      <c r="Q84" s="17"/>
      <c r="R84" s="17"/>
      <c r="S84" s="17"/>
      <c r="T84" s="17"/>
      <c r="U84" s="17"/>
      <c r="V84" s="17"/>
      <c r="W84" s="17">
        <f t="shared" ref="W84:W96" si="29">COUNT(P84:V84)</f>
        <v>0</v>
      </c>
      <c r="X84" s="19"/>
      <c r="Y84" s="22">
        <f>+(J84*D84)+(O84*E84)+(W84*'3 31 19 payroll'!$AH$7)+X84</f>
        <v>0</v>
      </c>
      <c r="Z84" s="17" t="s">
        <v>179</v>
      </c>
      <c r="AA84" s="16"/>
      <c r="AB84" s="19"/>
      <c r="AC84" s="17"/>
      <c r="AD84" s="19"/>
      <c r="AE84" s="17"/>
      <c r="AF84" s="17"/>
      <c r="AG84" s="17"/>
    </row>
    <row r="85" spans="1:35" x14ac:dyDescent="0.25">
      <c r="A85" s="28" t="s">
        <v>84</v>
      </c>
      <c r="B85" s="17" t="s">
        <v>136</v>
      </c>
      <c r="C85" s="17">
        <v>6</v>
      </c>
      <c r="D85" s="19">
        <v>40</v>
      </c>
      <c r="E85" s="19">
        <v>29</v>
      </c>
      <c r="F85" s="17"/>
      <c r="G85" s="17"/>
      <c r="H85" s="17"/>
      <c r="I85" s="17"/>
      <c r="J85" s="17">
        <f t="shared" si="27"/>
        <v>0</v>
      </c>
      <c r="K85" s="17"/>
      <c r="L85" s="17"/>
      <c r="M85" s="17"/>
      <c r="N85" s="17"/>
      <c r="O85" s="17">
        <f t="shared" si="28"/>
        <v>0</v>
      </c>
      <c r="P85" s="17"/>
      <c r="Q85" s="17"/>
      <c r="R85" s="17"/>
      <c r="S85" s="17"/>
      <c r="T85" s="17"/>
      <c r="U85" s="17"/>
      <c r="V85" s="17"/>
      <c r="W85" s="17">
        <f t="shared" si="29"/>
        <v>0</v>
      </c>
      <c r="X85" s="19"/>
      <c r="Y85" s="22">
        <f>+(J85*D85)+(O85*E85)+(W85*'3 31 19 payroll'!$AH$7)+X85</f>
        <v>0</v>
      </c>
      <c r="Z85" s="17" t="s">
        <v>120</v>
      </c>
      <c r="AA85" s="16"/>
      <c r="AB85" s="19"/>
    </row>
    <row r="86" spans="1:35" x14ac:dyDescent="0.25">
      <c r="A86" s="17" t="s">
        <v>77</v>
      </c>
      <c r="B86" s="17" t="s">
        <v>308</v>
      </c>
      <c r="C86" s="17">
        <v>7</v>
      </c>
      <c r="D86" s="19">
        <v>34</v>
      </c>
      <c r="E86" s="19">
        <v>27</v>
      </c>
      <c r="F86" s="17"/>
      <c r="G86" s="17"/>
      <c r="H86" s="17"/>
      <c r="I86" s="17"/>
      <c r="J86" s="17">
        <f t="shared" si="27"/>
        <v>0</v>
      </c>
      <c r="K86" s="17"/>
      <c r="L86" s="17"/>
      <c r="M86" s="17"/>
      <c r="N86" s="17"/>
      <c r="O86" s="17">
        <f t="shared" si="28"/>
        <v>0</v>
      </c>
      <c r="P86" s="17"/>
      <c r="Q86" s="17"/>
      <c r="R86" s="17"/>
      <c r="S86" s="17"/>
      <c r="T86" s="17"/>
      <c r="U86" s="17"/>
      <c r="V86" s="17"/>
      <c r="W86" s="17">
        <f t="shared" si="29"/>
        <v>0</v>
      </c>
      <c r="X86" s="19"/>
      <c r="Y86" s="22">
        <f>+(J86*D86)+(O86*E86)+(W86*'3 31 19 payroll'!$AH$7)+X86</f>
        <v>0</v>
      </c>
      <c r="Z86" s="17" t="s">
        <v>120</v>
      </c>
      <c r="AA86" s="16"/>
      <c r="AB86" s="17"/>
      <c r="AC86" s="17"/>
      <c r="AD86" s="19"/>
      <c r="AE86" s="19"/>
      <c r="AF86" s="17"/>
      <c r="AG86" s="17"/>
    </row>
    <row r="87" spans="1:35" x14ac:dyDescent="0.25">
      <c r="A87" s="17" t="s">
        <v>195</v>
      </c>
      <c r="B87" s="17" t="s">
        <v>342</v>
      </c>
      <c r="C87" s="17">
        <v>8</v>
      </c>
      <c r="D87" s="19">
        <v>29</v>
      </c>
      <c r="E87" s="19">
        <v>25</v>
      </c>
      <c r="F87" s="17"/>
      <c r="G87" s="17"/>
      <c r="H87" s="17"/>
      <c r="I87" s="17"/>
      <c r="J87" s="17">
        <f t="shared" si="27"/>
        <v>0</v>
      </c>
      <c r="K87" s="17"/>
      <c r="L87" s="17"/>
      <c r="M87" s="17"/>
      <c r="N87" s="17"/>
      <c r="O87" s="17">
        <f t="shared" si="28"/>
        <v>0</v>
      </c>
      <c r="P87" s="17"/>
      <c r="Q87" s="17"/>
      <c r="R87" s="17"/>
      <c r="S87" s="17"/>
      <c r="T87" s="17"/>
      <c r="U87" s="17"/>
      <c r="V87" s="17"/>
      <c r="W87" s="17">
        <f t="shared" si="29"/>
        <v>0</v>
      </c>
      <c r="X87" s="19"/>
      <c r="Y87" s="22">
        <f>+(J87*D87)+(O87*E87)+(W87*'3 31 19 payroll'!$AH$7)+X87</f>
        <v>0</v>
      </c>
      <c r="Z87" s="17" t="s">
        <v>120</v>
      </c>
      <c r="AA87" s="16"/>
      <c r="AB87" s="19"/>
      <c r="AC87" s="16"/>
      <c r="AD87" s="19"/>
      <c r="AE87" s="17"/>
    </row>
    <row r="88" spans="1:35" x14ac:dyDescent="0.25">
      <c r="A88" s="17" t="s">
        <v>170</v>
      </c>
      <c r="B88" s="17" t="s">
        <v>171</v>
      </c>
      <c r="C88" s="17">
        <v>8</v>
      </c>
      <c r="D88" s="19">
        <v>29</v>
      </c>
      <c r="E88" s="19">
        <v>25</v>
      </c>
      <c r="F88" s="17"/>
      <c r="G88" s="17"/>
      <c r="H88" s="17"/>
      <c r="I88" s="17"/>
      <c r="J88" s="17">
        <f t="shared" si="27"/>
        <v>0</v>
      </c>
      <c r="K88" s="17"/>
      <c r="L88" s="17"/>
      <c r="M88" s="17"/>
      <c r="N88" s="17"/>
      <c r="O88" s="17">
        <f t="shared" si="28"/>
        <v>0</v>
      </c>
      <c r="P88" s="17"/>
      <c r="Q88" s="17"/>
      <c r="R88" s="17"/>
      <c r="S88" s="17"/>
      <c r="T88" s="17"/>
      <c r="U88" s="17"/>
      <c r="V88" s="17"/>
      <c r="W88" s="17">
        <f t="shared" si="29"/>
        <v>0</v>
      </c>
      <c r="X88" s="19"/>
      <c r="Y88" s="22">
        <f>+(J88*D88)+(O88*E88)+(W88*'3 31 19 payroll'!$AH$7)+X88</f>
        <v>0</v>
      </c>
      <c r="Z88" s="26" t="s">
        <v>179</v>
      </c>
      <c r="AA88" s="19"/>
      <c r="AB88" s="19"/>
      <c r="AC88" s="17"/>
      <c r="AD88" s="19">
        <f>+Y88</f>
        <v>0</v>
      </c>
      <c r="AE88" s="17"/>
      <c r="AF88" s="17"/>
    </row>
    <row r="89" spans="1:35" x14ac:dyDescent="0.25">
      <c r="A89" s="17" t="s">
        <v>218</v>
      </c>
      <c r="B89" s="17" t="s">
        <v>219</v>
      </c>
      <c r="C89" s="17">
        <v>8</v>
      </c>
      <c r="D89" s="19">
        <v>29</v>
      </c>
      <c r="E89" s="19">
        <v>25</v>
      </c>
      <c r="F89" s="17"/>
      <c r="G89" s="17"/>
      <c r="H89" s="17"/>
      <c r="I89" s="17"/>
      <c r="J89" s="17">
        <f t="shared" si="27"/>
        <v>0</v>
      </c>
      <c r="K89" s="17"/>
      <c r="L89" s="17"/>
      <c r="M89" s="17"/>
      <c r="N89" s="17"/>
      <c r="O89" s="17">
        <f t="shared" si="28"/>
        <v>0</v>
      </c>
      <c r="P89" s="17"/>
      <c r="Q89" s="17"/>
      <c r="R89" s="17"/>
      <c r="S89" s="17"/>
      <c r="T89" s="17"/>
      <c r="U89" s="17"/>
      <c r="V89" s="17"/>
      <c r="W89" s="17">
        <f t="shared" si="29"/>
        <v>0</v>
      </c>
      <c r="X89" s="19"/>
      <c r="Y89" s="22">
        <f>+(J89*D89)+(O89*E89)+(W89*'3 31 19 payroll'!$AH$7)+X89</f>
        <v>0</v>
      </c>
      <c r="Z89" s="17" t="s">
        <v>120</v>
      </c>
      <c r="AA89" s="16"/>
      <c r="AB89" s="17"/>
      <c r="AC89" s="17"/>
      <c r="AD89" s="19"/>
      <c r="AE89" s="17"/>
    </row>
    <row r="90" spans="1:35" x14ac:dyDescent="0.25">
      <c r="A90" s="17" t="s">
        <v>343</v>
      </c>
      <c r="B90" s="17" t="s">
        <v>341</v>
      </c>
      <c r="C90" s="17">
        <v>8</v>
      </c>
      <c r="D90" s="19">
        <v>29</v>
      </c>
      <c r="E90" s="19">
        <v>25</v>
      </c>
      <c r="F90" s="17"/>
      <c r="G90" s="17"/>
      <c r="H90" s="17"/>
      <c r="I90" s="17"/>
      <c r="J90" s="17">
        <f t="shared" si="27"/>
        <v>0</v>
      </c>
      <c r="K90" s="17"/>
      <c r="L90" s="17"/>
      <c r="M90" s="17"/>
      <c r="N90" s="17"/>
      <c r="O90" s="17">
        <f t="shared" si="28"/>
        <v>0</v>
      </c>
      <c r="P90" s="17"/>
      <c r="Q90" s="17"/>
      <c r="R90" s="17"/>
      <c r="S90" s="17"/>
      <c r="T90" s="17"/>
      <c r="U90" s="17"/>
      <c r="V90" s="17"/>
      <c r="W90" s="17">
        <f t="shared" si="29"/>
        <v>0</v>
      </c>
      <c r="X90" s="19"/>
      <c r="Y90" s="22">
        <f>+(J90*D90)+(O90*E90)+(W90*'3 31 19 payroll'!$AH$7)+X90</f>
        <v>0</v>
      </c>
      <c r="Z90" s="17" t="s">
        <v>120</v>
      </c>
      <c r="AA90" s="16"/>
      <c r="AB90" s="23"/>
      <c r="AC90" s="17"/>
      <c r="AD90" s="19"/>
      <c r="AE90" s="17"/>
      <c r="AF90" s="17"/>
      <c r="AG90" s="17"/>
    </row>
    <row r="91" spans="1:35" x14ac:dyDescent="0.25">
      <c r="A91" s="17" t="s">
        <v>15</v>
      </c>
      <c r="B91" s="17" t="s">
        <v>181</v>
      </c>
      <c r="C91" s="17">
        <v>8</v>
      </c>
      <c r="D91" s="19">
        <f>+'3 31 19 payroll'!$AG$2</f>
        <v>29</v>
      </c>
      <c r="E91" s="19">
        <f>+'3 31 19 payroll'!$AH$2</f>
        <v>25</v>
      </c>
      <c r="F91" s="17"/>
      <c r="G91" s="17"/>
      <c r="J91" s="17">
        <f t="shared" si="27"/>
        <v>0</v>
      </c>
      <c r="L91" s="17"/>
      <c r="M91" s="17"/>
      <c r="N91" s="17"/>
      <c r="O91" s="17">
        <f t="shared" si="28"/>
        <v>0</v>
      </c>
      <c r="P91" s="17"/>
      <c r="Q91" s="17"/>
      <c r="R91" s="17"/>
      <c r="U91" s="17"/>
      <c r="V91" s="17"/>
      <c r="W91" s="17">
        <f t="shared" si="29"/>
        <v>0</v>
      </c>
      <c r="X91" s="19"/>
      <c r="Y91" s="22">
        <f>+(J91*D91)+(O91*E91)+(W91*'3 31 19 payroll'!$AH$7)+X91</f>
        <v>0</v>
      </c>
      <c r="Z91" s="17" t="s">
        <v>120</v>
      </c>
      <c r="AA91" s="16"/>
      <c r="AB91" s="19"/>
      <c r="AC91" s="25"/>
      <c r="AD91" s="17"/>
      <c r="AE91" s="17"/>
      <c r="AF91" s="17"/>
      <c r="AG91" s="17"/>
    </row>
    <row r="92" spans="1:35" x14ac:dyDescent="0.25">
      <c r="A92" s="17" t="s">
        <v>287</v>
      </c>
      <c r="B92" s="17" t="s">
        <v>283</v>
      </c>
      <c r="C92" s="17">
        <v>8</v>
      </c>
      <c r="D92" s="19">
        <v>29</v>
      </c>
      <c r="E92" s="19">
        <v>25</v>
      </c>
      <c r="F92" s="17"/>
      <c r="G92" s="17"/>
      <c r="H92" s="17"/>
      <c r="I92" s="17"/>
      <c r="J92" s="17">
        <f t="shared" si="27"/>
        <v>0</v>
      </c>
      <c r="K92" s="17"/>
      <c r="L92" s="17"/>
      <c r="M92" s="17"/>
      <c r="N92" s="17"/>
      <c r="O92" s="17">
        <f t="shared" si="28"/>
        <v>0</v>
      </c>
      <c r="P92" s="17"/>
      <c r="Q92" s="17"/>
      <c r="R92" s="17"/>
      <c r="S92" s="17"/>
      <c r="T92" s="17"/>
      <c r="U92" s="17"/>
      <c r="V92" s="17"/>
      <c r="W92" s="17">
        <f t="shared" si="29"/>
        <v>0</v>
      </c>
      <c r="X92" s="19"/>
      <c r="Y92" s="22">
        <f>+(J92*D92)+(O92*E92)+(W92*'3 31 19 payroll'!$AH$7)+X92</f>
        <v>0</v>
      </c>
      <c r="Z92" s="17" t="s">
        <v>120</v>
      </c>
      <c r="AA92" s="16"/>
      <c r="AB92" s="19"/>
      <c r="AC92" s="16"/>
      <c r="AD92" s="19"/>
      <c r="AE92" s="17"/>
      <c r="AF92" s="17"/>
      <c r="AG92" s="17"/>
      <c r="AH92" s="17"/>
      <c r="AI92" s="17"/>
    </row>
    <row r="93" spans="1:35" x14ac:dyDescent="0.25">
      <c r="A93" s="17" t="s">
        <v>396</v>
      </c>
      <c r="B93" s="17" t="s">
        <v>397</v>
      </c>
      <c r="C93" s="17">
        <v>8</v>
      </c>
      <c r="D93" s="19">
        <v>29</v>
      </c>
      <c r="E93" s="19">
        <v>25</v>
      </c>
      <c r="F93" s="17"/>
      <c r="G93" s="17"/>
      <c r="H93" s="17"/>
      <c r="I93" s="17"/>
      <c r="J93" s="17">
        <f t="shared" si="27"/>
        <v>0</v>
      </c>
      <c r="K93" s="17"/>
      <c r="L93" s="17"/>
      <c r="M93" s="17"/>
      <c r="N93" s="17"/>
      <c r="O93" s="17">
        <f t="shared" si="28"/>
        <v>0</v>
      </c>
      <c r="P93" s="17"/>
      <c r="Q93" s="17"/>
      <c r="R93" s="17"/>
      <c r="S93" s="17"/>
      <c r="T93" s="17"/>
      <c r="U93" s="17"/>
      <c r="V93" s="17"/>
      <c r="W93" s="17">
        <f t="shared" si="29"/>
        <v>0</v>
      </c>
      <c r="X93" s="19"/>
      <c r="Y93" s="22">
        <f>+(J93*D93)+(O93*E93)+(W93*'3 31 19 payroll'!$AH$7)+X93</f>
        <v>0</v>
      </c>
      <c r="Z93" s="17" t="s">
        <v>179</v>
      </c>
      <c r="AA93" s="16"/>
      <c r="AB93" s="23"/>
      <c r="AC93" s="25"/>
    </row>
    <row r="94" spans="1:35" x14ac:dyDescent="0.25">
      <c r="A94" s="17" t="s">
        <v>238</v>
      </c>
      <c r="B94" s="17" t="s">
        <v>394</v>
      </c>
      <c r="C94" s="17">
        <v>8</v>
      </c>
      <c r="D94" s="19">
        <v>29</v>
      </c>
      <c r="E94" s="19">
        <v>25</v>
      </c>
      <c r="F94" s="17"/>
      <c r="G94" s="17"/>
      <c r="H94" s="17"/>
      <c r="I94" s="17"/>
      <c r="J94" s="17">
        <f t="shared" si="27"/>
        <v>0</v>
      </c>
      <c r="K94" s="17"/>
      <c r="L94" s="17"/>
      <c r="M94" s="17"/>
      <c r="N94" s="17"/>
      <c r="O94" s="17">
        <f t="shared" si="28"/>
        <v>0</v>
      </c>
      <c r="P94" s="17"/>
      <c r="Q94" s="17"/>
      <c r="R94" s="17"/>
      <c r="S94" s="17"/>
      <c r="T94" s="17"/>
      <c r="U94" s="17"/>
      <c r="V94" s="17"/>
      <c r="W94" s="17">
        <f t="shared" si="29"/>
        <v>0</v>
      </c>
      <c r="X94" s="19"/>
      <c r="Y94" s="22">
        <f>+(J94*D94)+(O94*E94)+(W94*'3 31 19 payroll'!$AH$7)+X94</f>
        <v>0</v>
      </c>
      <c r="Z94" s="17" t="s">
        <v>179</v>
      </c>
      <c r="AA94" s="16"/>
      <c r="AB94" s="16"/>
      <c r="AC94" s="17"/>
      <c r="AD94" s="19"/>
      <c r="AE94" s="17"/>
      <c r="AF94" s="17"/>
      <c r="AG94" s="17"/>
    </row>
    <row r="95" spans="1:35" x14ac:dyDescent="0.25">
      <c r="A95" s="17" t="s">
        <v>176</v>
      </c>
      <c r="B95" s="17" t="s">
        <v>241</v>
      </c>
      <c r="C95" s="17">
        <v>8</v>
      </c>
      <c r="D95" s="19">
        <v>29</v>
      </c>
      <c r="E95" s="19">
        <v>25</v>
      </c>
      <c r="F95" s="17"/>
      <c r="G95" s="17"/>
      <c r="H95" s="17"/>
      <c r="I95" s="17"/>
      <c r="J95" s="17">
        <f t="shared" si="27"/>
        <v>0</v>
      </c>
      <c r="K95" s="17"/>
      <c r="L95" s="17"/>
      <c r="M95" s="17"/>
      <c r="N95" s="17"/>
      <c r="O95" s="17">
        <f t="shared" si="28"/>
        <v>0</v>
      </c>
      <c r="P95" s="17"/>
      <c r="Q95" s="17"/>
      <c r="R95" s="17"/>
      <c r="S95" s="17"/>
      <c r="T95" s="17"/>
      <c r="U95" s="17"/>
      <c r="V95" s="17"/>
      <c r="W95" s="17">
        <f t="shared" si="29"/>
        <v>0</v>
      </c>
      <c r="X95" s="19"/>
      <c r="Y95" s="22">
        <f>+(J95*D95)+(O95*E95)+(W95*'3 31 19 payroll'!$AH$7)+X95</f>
        <v>0</v>
      </c>
      <c r="Z95" s="17" t="s">
        <v>120</v>
      </c>
      <c r="AA95" s="16"/>
      <c r="AB95" s="16"/>
      <c r="AC95" s="17"/>
      <c r="AD95" s="19"/>
      <c r="AE95" s="17"/>
      <c r="AF95" s="17"/>
      <c r="AG95" s="17"/>
    </row>
    <row r="96" spans="1:35" x14ac:dyDescent="0.25">
      <c r="A96" s="17" t="s">
        <v>240</v>
      </c>
      <c r="B96" s="17" t="s">
        <v>241</v>
      </c>
      <c r="C96" s="17">
        <v>8</v>
      </c>
      <c r="D96" s="19">
        <v>29</v>
      </c>
      <c r="E96" s="19">
        <v>25</v>
      </c>
      <c r="F96" s="17"/>
      <c r="G96" s="17"/>
      <c r="H96" s="17"/>
      <c r="I96" s="17"/>
      <c r="J96" s="17">
        <f t="shared" si="27"/>
        <v>0</v>
      </c>
      <c r="K96" s="17"/>
      <c r="L96" s="17"/>
      <c r="M96" s="17"/>
      <c r="N96" s="17"/>
      <c r="O96" s="17">
        <f t="shared" si="28"/>
        <v>0</v>
      </c>
      <c r="P96" s="17"/>
      <c r="Q96" s="17"/>
      <c r="R96" s="17"/>
      <c r="S96" s="17"/>
      <c r="T96" s="17"/>
      <c r="U96" s="17"/>
      <c r="V96" s="17"/>
      <c r="W96" s="17">
        <f t="shared" si="29"/>
        <v>0</v>
      </c>
      <c r="X96" s="19"/>
      <c r="Y96" s="22">
        <f>+(J96*D96)+(O96*E96)+(W96*'3 31 19 payroll'!$AH$7)+X96</f>
        <v>0</v>
      </c>
      <c r="Z96" s="17" t="s">
        <v>120</v>
      </c>
      <c r="AA96" s="16"/>
      <c r="AB96" s="16"/>
      <c r="AC96" s="25"/>
      <c r="AD96" s="19"/>
      <c r="AE96" s="16"/>
      <c r="AF96" s="17"/>
      <c r="AG96" s="17"/>
    </row>
    <row r="97" spans="1:37" x14ac:dyDescent="0.25">
      <c r="AB97" s="16"/>
      <c r="AC97" s="25"/>
      <c r="AD97" s="19"/>
      <c r="AE97" s="17"/>
      <c r="AF97" s="17"/>
      <c r="AG97" s="17"/>
    </row>
    <row r="98" spans="1:37" x14ac:dyDescent="0.25">
      <c r="A98" s="17" t="s">
        <v>353</v>
      </c>
      <c r="B98" s="17" t="s">
        <v>148</v>
      </c>
      <c r="C98" s="17">
        <v>8</v>
      </c>
      <c r="D98" s="19">
        <v>29</v>
      </c>
      <c r="E98" s="19">
        <v>25</v>
      </c>
      <c r="F98" s="17"/>
      <c r="G98" s="17"/>
      <c r="H98" s="17"/>
      <c r="I98" s="17"/>
      <c r="J98" s="17">
        <f t="shared" ref="J98:J131" si="30">COUNT(F98:I98)</f>
        <v>0</v>
      </c>
      <c r="K98" s="17"/>
      <c r="L98" s="17"/>
      <c r="M98" s="17"/>
      <c r="N98" s="17"/>
      <c r="O98" s="17">
        <f t="shared" ref="O98:O131" si="31">COUNT(K98:N98)</f>
        <v>0</v>
      </c>
      <c r="P98" s="17"/>
      <c r="Q98" s="17"/>
      <c r="R98" s="17"/>
      <c r="S98" s="17"/>
      <c r="T98" s="17"/>
      <c r="U98" s="17"/>
      <c r="V98" s="17"/>
      <c r="W98" s="17">
        <f t="shared" ref="W98:W131" si="32">COUNT(P98:V98)</f>
        <v>0</v>
      </c>
      <c r="X98" s="19"/>
      <c r="Y98" s="22">
        <f>+(J98*D98)+(O98*E98)+(W98*'3 31 19 payroll'!$AH$7)+X98</f>
        <v>0</v>
      </c>
      <c r="Z98" s="17" t="s">
        <v>120</v>
      </c>
      <c r="AA98" s="23"/>
      <c r="AB98" s="19"/>
      <c r="AC98" s="25"/>
    </row>
    <row r="99" spans="1:37" x14ac:dyDescent="0.25">
      <c r="A99" s="17" t="s">
        <v>46</v>
      </c>
      <c r="B99" s="17" t="s">
        <v>367</v>
      </c>
      <c r="C99" s="17">
        <v>8</v>
      </c>
      <c r="D99" s="19">
        <v>29</v>
      </c>
      <c r="E99" s="19">
        <v>25</v>
      </c>
      <c r="F99" s="17"/>
      <c r="G99" s="17"/>
      <c r="H99" s="17"/>
      <c r="I99" s="17"/>
      <c r="J99" s="17">
        <f t="shared" si="30"/>
        <v>0</v>
      </c>
      <c r="K99" s="17"/>
      <c r="L99" s="17"/>
      <c r="M99" s="17"/>
      <c r="N99" s="17"/>
      <c r="O99" s="17">
        <f t="shared" si="31"/>
        <v>0</v>
      </c>
      <c r="P99" s="17"/>
      <c r="Q99" s="17"/>
      <c r="R99" s="17"/>
      <c r="S99" s="17"/>
      <c r="T99" s="17"/>
      <c r="U99" s="17"/>
      <c r="V99" s="17"/>
      <c r="W99" s="17">
        <f t="shared" si="32"/>
        <v>0</v>
      </c>
      <c r="X99" s="19"/>
      <c r="Y99" s="22">
        <f>+(J99*D99)+(O99*E99)+(W99*'3 31 19 payroll'!$AH$7)+X99</f>
        <v>0</v>
      </c>
      <c r="Z99" s="17" t="s">
        <v>120</v>
      </c>
      <c r="AA99" s="23"/>
      <c r="AB99" s="19"/>
      <c r="AC99" s="25"/>
      <c r="AD99" s="19"/>
      <c r="AE99" s="16"/>
      <c r="AF99" s="17"/>
      <c r="AG99" s="17"/>
    </row>
    <row r="100" spans="1:37" x14ac:dyDescent="0.25">
      <c r="A100" s="28" t="s">
        <v>380</v>
      </c>
      <c r="B100" s="17" t="s">
        <v>381</v>
      </c>
      <c r="C100" s="17">
        <v>8</v>
      </c>
      <c r="D100" s="19">
        <v>29</v>
      </c>
      <c r="E100" s="19">
        <v>25</v>
      </c>
      <c r="F100" s="17"/>
      <c r="G100" s="17"/>
      <c r="H100" s="17"/>
      <c r="I100" s="17"/>
      <c r="J100" s="17">
        <f t="shared" si="30"/>
        <v>0</v>
      </c>
      <c r="K100" s="17"/>
      <c r="L100" s="17"/>
      <c r="M100" s="17"/>
      <c r="N100" s="17"/>
      <c r="O100" s="17">
        <f t="shared" si="31"/>
        <v>0</v>
      </c>
      <c r="P100" s="17"/>
      <c r="Q100" s="17"/>
      <c r="R100" s="17"/>
      <c r="S100" s="17"/>
      <c r="T100" s="17"/>
      <c r="U100" s="17"/>
      <c r="V100" s="17"/>
      <c r="W100" s="17">
        <f t="shared" si="32"/>
        <v>0</v>
      </c>
      <c r="X100" s="19"/>
      <c r="Y100" s="22">
        <f>+(J100*D100)+(O100*E100)+(W100*'3 31 19 payroll'!$AH$7)+X100</f>
        <v>0</v>
      </c>
      <c r="Z100" s="17" t="s">
        <v>344</v>
      </c>
      <c r="AA100" s="23"/>
      <c r="AB100" s="19"/>
      <c r="AC100" s="16"/>
    </row>
    <row r="101" spans="1:37" x14ac:dyDescent="0.25">
      <c r="A101" s="17" t="s">
        <v>288</v>
      </c>
      <c r="B101" s="17" t="s">
        <v>329</v>
      </c>
      <c r="C101" s="17">
        <v>7</v>
      </c>
      <c r="D101" s="19">
        <v>34</v>
      </c>
      <c r="E101" s="19">
        <v>27</v>
      </c>
      <c r="F101" s="17"/>
      <c r="G101" s="17"/>
      <c r="H101" s="17"/>
      <c r="I101" s="17"/>
      <c r="J101" s="17">
        <f t="shared" si="30"/>
        <v>0</v>
      </c>
      <c r="K101" s="17"/>
      <c r="L101" s="17"/>
      <c r="M101" s="17"/>
      <c r="N101" s="17"/>
      <c r="O101" s="17">
        <f t="shared" si="31"/>
        <v>0</v>
      </c>
      <c r="P101" s="17"/>
      <c r="Q101" s="17"/>
      <c r="R101" s="17"/>
      <c r="S101" s="17"/>
      <c r="T101" s="17"/>
      <c r="U101" s="17"/>
      <c r="V101" s="17"/>
      <c r="W101" s="17">
        <f t="shared" si="32"/>
        <v>0</v>
      </c>
      <c r="X101" s="19"/>
      <c r="Y101" s="22">
        <f>+(J101*D101)+(O101*E101)+(W101*'3 31 19 payroll'!$AH$7)+X101</f>
        <v>0</v>
      </c>
      <c r="Z101" s="28" t="s">
        <v>344</v>
      </c>
      <c r="AA101" s="16"/>
      <c r="AB101" s="19"/>
      <c r="AC101" s="17"/>
    </row>
    <row r="102" spans="1:37" x14ac:dyDescent="0.25">
      <c r="A102" s="28" t="s">
        <v>297</v>
      </c>
      <c r="B102" s="17" t="s">
        <v>298</v>
      </c>
      <c r="C102" s="17">
        <v>8</v>
      </c>
      <c r="D102" s="19">
        <v>29</v>
      </c>
      <c r="E102" s="19">
        <v>25</v>
      </c>
      <c r="F102" s="17"/>
      <c r="G102" s="17"/>
      <c r="H102" s="17"/>
      <c r="I102" s="17"/>
      <c r="J102" s="17">
        <f t="shared" si="30"/>
        <v>0</v>
      </c>
      <c r="K102" s="17"/>
      <c r="L102" s="17"/>
      <c r="M102" s="17"/>
      <c r="N102" s="17"/>
      <c r="O102" s="17">
        <f t="shared" si="31"/>
        <v>0</v>
      </c>
      <c r="P102" s="17"/>
      <c r="Q102" s="17"/>
      <c r="R102" s="17"/>
      <c r="S102" s="17"/>
      <c r="T102" s="17"/>
      <c r="U102" s="17"/>
      <c r="V102" s="17"/>
      <c r="W102" s="17">
        <f t="shared" si="32"/>
        <v>0</v>
      </c>
      <c r="X102" s="19"/>
      <c r="Y102" s="22">
        <f>+(J102*D102)+(O102*E102)+(W102*'3 31 19 payroll'!$AH$7)+X102</f>
        <v>0</v>
      </c>
      <c r="Z102" s="17" t="s">
        <v>120</v>
      </c>
      <c r="AA102" s="16"/>
      <c r="AB102" s="19"/>
    </row>
    <row r="103" spans="1:37" x14ac:dyDescent="0.25">
      <c r="A103" s="17" t="s">
        <v>46</v>
      </c>
      <c r="B103" s="17" t="s">
        <v>43</v>
      </c>
      <c r="C103" s="17">
        <v>8</v>
      </c>
      <c r="D103" s="19">
        <v>29</v>
      </c>
      <c r="E103" s="19">
        <v>25</v>
      </c>
      <c r="F103" s="17"/>
      <c r="G103" s="17"/>
      <c r="H103" s="17"/>
      <c r="I103" s="17"/>
      <c r="J103" s="17">
        <f t="shared" si="30"/>
        <v>0</v>
      </c>
      <c r="K103" s="17"/>
      <c r="L103" s="17"/>
      <c r="M103" s="17"/>
      <c r="N103" s="17"/>
      <c r="O103" s="17">
        <f t="shared" si="31"/>
        <v>0</v>
      </c>
      <c r="P103" s="17"/>
      <c r="Q103" s="17"/>
      <c r="R103" s="17"/>
      <c r="S103" s="17"/>
      <c r="T103" s="17"/>
      <c r="U103" s="17"/>
      <c r="V103" s="17"/>
      <c r="W103" s="17">
        <f t="shared" si="32"/>
        <v>0</v>
      </c>
      <c r="X103" s="19"/>
      <c r="Y103" s="22">
        <f>+(J103*D103)+(O103*E103)+(W103*'3 31 19 payroll'!$AH$7)+X103</f>
        <v>0</v>
      </c>
      <c r="Z103" s="17" t="s">
        <v>120</v>
      </c>
      <c r="AA103" s="16"/>
      <c r="AB103" s="23"/>
    </row>
    <row r="104" spans="1:37" x14ac:dyDescent="0.25">
      <c r="A104" s="17" t="s">
        <v>315</v>
      </c>
      <c r="B104" s="17" t="s">
        <v>231</v>
      </c>
      <c r="C104" s="17">
        <v>8</v>
      </c>
      <c r="D104" s="19">
        <v>29</v>
      </c>
      <c r="E104" s="19">
        <v>25</v>
      </c>
      <c r="F104" s="17"/>
      <c r="G104" s="17"/>
      <c r="H104" s="17"/>
      <c r="I104" s="17"/>
      <c r="J104" s="17">
        <f t="shared" si="30"/>
        <v>0</v>
      </c>
      <c r="K104" s="17"/>
      <c r="L104" s="17"/>
      <c r="M104" s="17"/>
      <c r="N104" s="17"/>
      <c r="O104" s="17">
        <f t="shared" si="31"/>
        <v>0</v>
      </c>
      <c r="P104" s="17"/>
      <c r="Q104" s="17"/>
      <c r="R104" s="17"/>
      <c r="S104" s="17"/>
      <c r="T104" s="17"/>
      <c r="U104" s="17"/>
      <c r="V104" s="17"/>
      <c r="W104" s="17">
        <f t="shared" si="32"/>
        <v>0</v>
      </c>
      <c r="X104" s="19"/>
      <c r="Y104" s="22">
        <f>+(J104*D104)+(O104*E104)+(W104*'3 31 19 payroll'!$AH$7)+X104</f>
        <v>0</v>
      </c>
      <c r="Z104" s="17" t="s">
        <v>120</v>
      </c>
      <c r="AA104" s="16"/>
      <c r="AB104" s="23"/>
    </row>
    <row r="105" spans="1:37" x14ac:dyDescent="0.25">
      <c r="A105" s="28" t="s">
        <v>368</v>
      </c>
      <c r="B105" s="17" t="s">
        <v>383</v>
      </c>
      <c r="C105" s="17">
        <v>8</v>
      </c>
      <c r="D105" s="19">
        <v>29</v>
      </c>
      <c r="E105" s="19">
        <v>25</v>
      </c>
      <c r="F105" s="17"/>
      <c r="G105" s="17"/>
      <c r="H105" s="17"/>
      <c r="I105" s="17"/>
      <c r="J105" s="17">
        <f t="shared" si="30"/>
        <v>0</v>
      </c>
      <c r="K105" s="17"/>
      <c r="L105" s="17"/>
      <c r="M105" s="17"/>
      <c r="N105" s="17"/>
      <c r="O105" s="17">
        <f t="shared" si="31"/>
        <v>0</v>
      </c>
      <c r="P105" s="17"/>
      <c r="Q105" s="17"/>
      <c r="R105" s="17"/>
      <c r="S105" s="17"/>
      <c r="T105" s="17"/>
      <c r="U105" s="17"/>
      <c r="V105" s="17"/>
      <c r="W105" s="17">
        <f t="shared" si="32"/>
        <v>0</v>
      </c>
      <c r="X105" s="19"/>
      <c r="Y105" s="22">
        <f>+(J105*D105)+(O105*E105)+(W105*'3 31 19 payroll'!$AH$7)+X105</f>
        <v>0</v>
      </c>
      <c r="Z105" s="17" t="s">
        <v>179</v>
      </c>
      <c r="AA105" s="23"/>
      <c r="AB105" s="23"/>
      <c r="AC105" s="25"/>
      <c r="AD105" s="19"/>
      <c r="AE105" s="29"/>
    </row>
    <row r="106" spans="1:37" x14ac:dyDescent="0.25">
      <c r="A106" s="17" t="s">
        <v>121</v>
      </c>
      <c r="B106" s="17" t="s">
        <v>98</v>
      </c>
      <c r="C106" s="17">
        <v>8</v>
      </c>
      <c r="D106" s="19">
        <v>29</v>
      </c>
      <c r="E106" s="19">
        <v>25</v>
      </c>
      <c r="F106" s="17"/>
      <c r="G106" s="17"/>
      <c r="H106" s="17"/>
      <c r="I106" s="17"/>
      <c r="J106" s="17">
        <f t="shared" si="30"/>
        <v>0</v>
      </c>
      <c r="K106" s="17"/>
      <c r="L106" s="17"/>
      <c r="M106" s="17"/>
      <c r="N106" s="17"/>
      <c r="O106" s="17">
        <f t="shared" si="31"/>
        <v>0</v>
      </c>
      <c r="P106" s="17"/>
      <c r="Q106" s="17"/>
      <c r="R106" s="17"/>
      <c r="S106" s="17"/>
      <c r="T106" s="17"/>
      <c r="U106" s="17"/>
      <c r="V106" s="17"/>
      <c r="W106" s="17">
        <f t="shared" si="32"/>
        <v>0</v>
      </c>
      <c r="X106" s="19"/>
      <c r="Y106" s="22">
        <f>+(J106*D106)+(O106*E106)+(W106*'3 31 19 payroll'!$AH$7)+X106</f>
        <v>0</v>
      </c>
      <c r="Z106" s="17" t="s">
        <v>120</v>
      </c>
      <c r="AA106" s="16"/>
      <c r="AB106" s="23"/>
      <c r="AC106" s="16"/>
      <c r="AD106" s="19"/>
      <c r="AE106" s="16"/>
    </row>
    <row r="107" spans="1:37" x14ac:dyDescent="0.25">
      <c r="A107" s="17" t="s">
        <v>276</v>
      </c>
      <c r="B107" s="17" t="s">
        <v>277</v>
      </c>
      <c r="C107" s="17">
        <v>8</v>
      </c>
      <c r="D107" s="19">
        <v>29</v>
      </c>
      <c r="E107" s="19">
        <v>25</v>
      </c>
      <c r="F107" s="17"/>
      <c r="G107" s="17"/>
      <c r="H107" s="17"/>
      <c r="I107" s="17"/>
      <c r="J107" s="17">
        <f t="shared" si="30"/>
        <v>0</v>
      </c>
      <c r="K107" s="17"/>
      <c r="L107" s="17"/>
      <c r="M107" s="17"/>
      <c r="N107" s="17"/>
      <c r="O107" s="17">
        <f t="shared" si="31"/>
        <v>0</v>
      </c>
      <c r="P107" s="17"/>
      <c r="Q107" s="17"/>
      <c r="R107" s="17"/>
      <c r="S107" s="17"/>
      <c r="T107" s="17"/>
      <c r="U107" s="17"/>
      <c r="V107" s="17"/>
      <c r="W107" s="17">
        <f t="shared" si="32"/>
        <v>0</v>
      </c>
      <c r="X107" s="19"/>
      <c r="Y107" s="22">
        <f>+(J107*D107)+(O107*E107)+(W107*'3 31 19 payroll'!$AH$7)+X107</f>
        <v>0</v>
      </c>
      <c r="Z107" s="17" t="s">
        <v>372</v>
      </c>
      <c r="AA107" s="16"/>
      <c r="AB107" s="23"/>
      <c r="AC107" s="16"/>
    </row>
    <row r="108" spans="1:37" x14ac:dyDescent="0.25">
      <c r="A108" s="17" t="s">
        <v>44</v>
      </c>
      <c r="B108" s="17" t="s">
        <v>17</v>
      </c>
      <c r="C108" s="17">
        <v>8</v>
      </c>
      <c r="D108" s="19">
        <v>29</v>
      </c>
      <c r="E108" s="19">
        <v>25</v>
      </c>
      <c r="F108" s="17"/>
      <c r="G108" s="17"/>
      <c r="H108" s="17"/>
      <c r="I108" s="17"/>
      <c r="J108" s="17">
        <f t="shared" si="30"/>
        <v>0</v>
      </c>
      <c r="K108" s="17"/>
      <c r="L108" s="17"/>
      <c r="M108" s="17"/>
      <c r="N108" s="17"/>
      <c r="O108" s="17">
        <f t="shared" si="31"/>
        <v>0</v>
      </c>
      <c r="P108" s="17"/>
      <c r="Q108" s="17"/>
      <c r="R108" s="17"/>
      <c r="S108" s="17"/>
      <c r="T108" s="17"/>
      <c r="U108" s="17"/>
      <c r="V108" s="17"/>
      <c r="W108" s="17">
        <f t="shared" si="32"/>
        <v>0</v>
      </c>
      <c r="X108" s="19"/>
      <c r="Y108" s="22">
        <f>+(J108*D108)+(O108*E108)+(W108*'3 31 19 payroll'!$AH$7)+X108</f>
        <v>0</v>
      </c>
      <c r="Z108" s="17" t="s">
        <v>120</v>
      </c>
      <c r="AA108" s="16"/>
      <c r="AB108" s="23"/>
      <c r="AC108" s="25"/>
    </row>
    <row r="109" spans="1:37" x14ac:dyDescent="0.25">
      <c r="A109" s="17" t="s">
        <v>401</v>
      </c>
      <c r="B109" s="17" t="s">
        <v>402</v>
      </c>
      <c r="C109" s="17">
        <v>8</v>
      </c>
      <c r="D109" s="19">
        <v>29</v>
      </c>
      <c r="E109" s="19">
        <v>25</v>
      </c>
      <c r="F109" s="17"/>
      <c r="G109" s="17"/>
      <c r="H109" s="17"/>
      <c r="I109" s="17"/>
      <c r="J109" s="17">
        <f t="shared" si="30"/>
        <v>0</v>
      </c>
      <c r="K109" s="17"/>
      <c r="L109" s="17"/>
      <c r="M109" s="17"/>
      <c r="O109" s="17">
        <f t="shared" si="31"/>
        <v>0</v>
      </c>
      <c r="P109" s="17"/>
      <c r="Q109" s="17"/>
      <c r="R109" s="17"/>
      <c r="S109" s="17"/>
      <c r="T109" s="17"/>
      <c r="U109" s="17"/>
      <c r="V109" s="17"/>
      <c r="W109" s="17">
        <f t="shared" si="32"/>
        <v>0</v>
      </c>
      <c r="X109" s="19"/>
      <c r="Y109" s="22">
        <f>+(J109*D109)+(O109*E109)+(W109*'3 31 19 payroll'!$AH$7)+X109</f>
        <v>0</v>
      </c>
      <c r="Z109" s="17" t="s">
        <v>120</v>
      </c>
      <c r="AA109" s="16"/>
      <c r="AB109" s="19"/>
      <c r="AC109" s="25"/>
      <c r="AD109" s="19"/>
      <c r="AE109" s="16"/>
      <c r="AF109" s="17"/>
      <c r="AG109" s="17"/>
      <c r="AH109" s="17"/>
      <c r="AI109" s="17"/>
      <c r="AJ109" s="17"/>
      <c r="AK109" s="17"/>
    </row>
    <row r="110" spans="1:37" x14ac:dyDescent="0.25">
      <c r="A110" s="28" t="s">
        <v>274</v>
      </c>
      <c r="B110" s="17" t="s">
        <v>62</v>
      </c>
      <c r="C110" s="17">
        <v>8</v>
      </c>
      <c r="D110" s="19">
        <v>29</v>
      </c>
      <c r="E110" s="19">
        <v>25</v>
      </c>
      <c r="F110" s="17"/>
      <c r="G110" s="17"/>
      <c r="H110" s="17"/>
      <c r="I110" s="17"/>
      <c r="J110" s="17">
        <f t="shared" si="30"/>
        <v>0</v>
      </c>
      <c r="K110" s="17"/>
      <c r="L110" s="17"/>
      <c r="M110" s="17"/>
      <c r="N110" s="17"/>
      <c r="O110" s="17">
        <f t="shared" si="31"/>
        <v>0</v>
      </c>
      <c r="P110" s="17"/>
      <c r="Q110" s="17"/>
      <c r="R110" s="17"/>
      <c r="S110" s="17"/>
      <c r="T110" s="17"/>
      <c r="U110" s="17"/>
      <c r="V110" s="17"/>
      <c r="W110" s="17">
        <f t="shared" si="32"/>
        <v>0</v>
      </c>
      <c r="X110" s="19"/>
      <c r="Y110" s="22">
        <f>+(J110*D110)+(O110*E110)+(W110*'3 31 19 payroll'!$AH$7)+X110</f>
        <v>0</v>
      </c>
      <c r="Z110" s="17" t="s">
        <v>120</v>
      </c>
      <c r="AA110" s="16"/>
      <c r="AB110" s="19"/>
      <c r="AC110" s="25"/>
      <c r="AD110" s="19"/>
      <c r="AE110" s="16"/>
    </row>
    <row r="111" spans="1:37" x14ac:dyDescent="0.25">
      <c r="A111" s="17" t="s">
        <v>28</v>
      </c>
      <c r="B111" s="17" t="s">
        <v>29</v>
      </c>
      <c r="C111" s="17">
        <v>5</v>
      </c>
      <c r="D111" s="19">
        <v>47</v>
      </c>
      <c r="E111" s="19">
        <v>32</v>
      </c>
      <c r="H111" s="17"/>
      <c r="I111" s="17"/>
      <c r="J111" s="17">
        <f t="shared" si="30"/>
        <v>0</v>
      </c>
      <c r="K111" s="17"/>
      <c r="L111" s="17"/>
      <c r="M111" s="17"/>
      <c r="N111" s="17"/>
      <c r="O111" s="17">
        <f t="shared" si="31"/>
        <v>0</v>
      </c>
      <c r="P111" s="17"/>
      <c r="Q111" s="17"/>
      <c r="R111" s="17"/>
      <c r="S111" s="17"/>
      <c r="T111" s="17"/>
      <c r="U111" s="17"/>
      <c r="V111" s="17"/>
      <c r="W111" s="17">
        <f t="shared" si="32"/>
        <v>0</v>
      </c>
      <c r="X111" s="19"/>
      <c r="Y111" s="22">
        <f>+(J111*D111)+(O111*E111)+(W111*'3 31 19 payroll'!$AH$7)+X111</f>
        <v>0</v>
      </c>
      <c r="Z111" s="17" t="s">
        <v>120</v>
      </c>
      <c r="AA111" s="16"/>
      <c r="AB111" s="23"/>
      <c r="AC111" s="17"/>
    </row>
    <row r="112" spans="1:37" x14ac:dyDescent="0.25">
      <c r="A112" s="17" t="s">
        <v>360</v>
      </c>
      <c r="B112" s="17" t="s">
        <v>289</v>
      </c>
      <c r="C112" s="17">
        <v>8</v>
      </c>
      <c r="D112" s="19">
        <v>29</v>
      </c>
      <c r="E112" s="19">
        <v>25</v>
      </c>
      <c r="F112" s="17"/>
      <c r="G112" s="17"/>
      <c r="H112" s="17"/>
      <c r="I112" s="17"/>
      <c r="J112" s="17">
        <f t="shared" si="30"/>
        <v>0</v>
      </c>
      <c r="K112" s="17"/>
      <c r="L112" s="17"/>
      <c r="M112" s="17"/>
      <c r="N112" s="17"/>
      <c r="O112" s="17">
        <f t="shared" si="31"/>
        <v>0</v>
      </c>
      <c r="P112" s="17"/>
      <c r="Q112" s="17"/>
      <c r="R112" s="17"/>
      <c r="S112" s="17"/>
      <c r="T112" s="17"/>
      <c r="U112" s="17"/>
      <c r="V112" s="17"/>
      <c r="W112" s="17">
        <f t="shared" si="32"/>
        <v>0</v>
      </c>
      <c r="X112" s="19"/>
      <c r="Y112" s="22">
        <f>+(J112*D112)+(O112*E112)+(W112*'3 31 19 payroll'!$AH$7)+X112</f>
        <v>0</v>
      </c>
      <c r="Z112" s="17" t="s">
        <v>120</v>
      </c>
      <c r="AA112" s="16"/>
      <c r="AB112" s="19"/>
      <c r="AC112" s="17"/>
      <c r="AD112" s="19"/>
      <c r="AE112" s="17"/>
      <c r="AF112" s="17"/>
      <c r="AG112" s="17"/>
      <c r="AH112" s="17"/>
      <c r="AI112" s="17"/>
    </row>
    <row r="113" spans="1:34" x14ac:dyDescent="0.25">
      <c r="A113" s="17" t="s">
        <v>0</v>
      </c>
      <c r="B113" s="17" t="s">
        <v>399</v>
      </c>
      <c r="C113" s="17">
        <v>8</v>
      </c>
      <c r="D113" s="19">
        <v>29</v>
      </c>
      <c r="E113" s="19">
        <v>25</v>
      </c>
      <c r="F113" s="17"/>
      <c r="G113" s="17"/>
      <c r="H113" s="17"/>
      <c r="I113" s="17"/>
      <c r="J113" s="17">
        <f t="shared" si="30"/>
        <v>0</v>
      </c>
      <c r="K113" s="17"/>
      <c r="L113" s="17"/>
      <c r="M113" s="17"/>
      <c r="N113" s="17"/>
      <c r="O113" s="17">
        <f t="shared" si="31"/>
        <v>0</v>
      </c>
      <c r="P113" s="17"/>
      <c r="Q113" s="17"/>
      <c r="R113" s="17"/>
      <c r="S113" s="17"/>
      <c r="T113" s="17"/>
      <c r="U113" s="17"/>
      <c r="V113" s="17"/>
      <c r="W113" s="17">
        <f t="shared" si="32"/>
        <v>0</v>
      </c>
      <c r="X113" s="19"/>
      <c r="Y113" s="22">
        <f>+(J113*D113)+(O113*E113)+(W113*'3 31 19 payroll'!$AH$7)+X113</f>
        <v>0</v>
      </c>
      <c r="Z113" s="17" t="s">
        <v>120</v>
      </c>
      <c r="AA113" s="23"/>
      <c r="AB113" s="19"/>
      <c r="AC113" s="25"/>
    </row>
    <row r="114" spans="1:34" x14ac:dyDescent="0.25">
      <c r="A114" s="17" t="s">
        <v>362</v>
      </c>
      <c r="B114" s="17" t="s">
        <v>359</v>
      </c>
      <c r="C114" s="17">
        <v>8</v>
      </c>
      <c r="D114" s="19">
        <v>29</v>
      </c>
      <c r="E114" s="19">
        <v>25</v>
      </c>
      <c r="F114" s="17"/>
      <c r="G114" s="17"/>
      <c r="H114" s="17"/>
      <c r="I114" s="17"/>
      <c r="J114" s="17">
        <f t="shared" si="30"/>
        <v>0</v>
      </c>
      <c r="K114" s="17"/>
      <c r="L114" s="17"/>
      <c r="M114" s="17"/>
      <c r="N114" s="17"/>
      <c r="O114" s="17">
        <f t="shared" si="31"/>
        <v>0</v>
      </c>
      <c r="P114" s="17"/>
      <c r="Q114" s="17"/>
      <c r="R114" s="17"/>
      <c r="S114" s="17"/>
      <c r="T114" s="17"/>
      <c r="U114" s="17"/>
      <c r="V114" s="17"/>
      <c r="W114" s="17">
        <f t="shared" si="32"/>
        <v>0</v>
      </c>
      <c r="X114" s="19"/>
      <c r="Y114" s="22">
        <f>+(J114*D114)+(O114*E114)+(W114*'3 31 19 payroll'!$AH$7)+X114</f>
        <v>0</v>
      </c>
      <c r="Z114" s="17" t="s">
        <v>120</v>
      </c>
      <c r="AA114" s="16"/>
      <c r="AB114" s="19"/>
      <c r="AC114" s="17"/>
    </row>
    <row r="115" spans="1:34" x14ac:dyDescent="0.25">
      <c r="A115" s="17" t="s">
        <v>195</v>
      </c>
      <c r="B115" s="17" t="s">
        <v>196</v>
      </c>
      <c r="C115" s="17">
        <v>8</v>
      </c>
      <c r="D115" s="19">
        <v>29</v>
      </c>
      <c r="E115" s="19">
        <v>25</v>
      </c>
      <c r="F115" s="17"/>
      <c r="G115" s="17"/>
      <c r="H115" s="17"/>
      <c r="I115" s="17"/>
      <c r="J115" s="17">
        <f t="shared" si="30"/>
        <v>0</v>
      </c>
      <c r="K115" s="17"/>
      <c r="L115" s="17"/>
      <c r="M115" s="17"/>
      <c r="N115" s="17"/>
      <c r="O115" s="17">
        <f t="shared" si="31"/>
        <v>0</v>
      </c>
      <c r="P115" s="17"/>
      <c r="Q115" s="17"/>
      <c r="R115" s="17"/>
      <c r="S115" s="17"/>
      <c r="T115" s="17"/>
      <c r="U115" s="17"/>
      <c r="V115" s="17"/>
      <c r="W115" s="17">
        <f t="shared" si="32"/>
        <v>0</v>
      </c>
      <c r="X115" s="19"/>
      <c r="Y115" s="22">
        <f>+(J115*D115)+(O115*E115)+(W115*'3 31 19 payroll'!$AH$7)+X115</f>
        <v>0</v>
      </c>
      <c r="Z115" s="17" t="s">
        <v>120</v>
      </c>
      <c r="AA115" s="17"/>
      <c r="AB115" s="17"/>
      <c r="AC115" s="25"/>
      <c r="AD115" s="19"/>
      <c r="AE115" s="17"/>
      <c r="AF115" s="17"/>
      <c r="AG115" s="17"/>
    </row>
    <row r="116" spans="1:34" x14ac:dyDescent="0.25">
      <c r="A116" s="17" t="s">
        <v>81</v>
      </c>
      <c r="B116" s="17" t="s">
        <v>80</v>
      </c>
      <c r="C116" s="17">
        <v>8</v>
      </c>
      <c r="D116" s="19">
        <v>29</v>
      </c>
      <c r="E116" s="19">
        <v>25</v>
      </c>
      <c r="F116" s="17"/>
      <c r="G116" s="17"/>
      <c r="H116" s="17"/>
      <c r="I116" s="17"/>
      <c r="J116" s="17">
        <f t="shared" si="30"/>
        <v>0</v>
      </c>
      <c r="K116" s="17"/>
      <c r="L116" s="17"/>
      <c r="M116" s="17"/>
      <c r="N116" s="17"/>
      <c r="O116" s="17">
        <f t="shared" si="31"/>
        <v>0</v>
      </c>
      <c r="P116" s="17"/>
      <c r="Q116" s="17"/>
      <c r="R116" s="17"/>
      <c r="S116" s="17"/>
      <c r="T116" s="17"/>
      <c r="U116" s="17"/>
      <c r="V116" s="17"/>
      <c r="W116" s="17">
        <f t="shared" si="32"/>
        <v>0</v>
      </c>
      <c r="X116" s="19"/>
      <c r="Y116" s="22">
        <f>+(J116*D116)+(O116*E116)+(W116*'3 31 19 payroll'!$AH$7)+X116</f>
        <v>0</v>
      </c>
      <c r="Z116" s="17" t="s">
        <v>120</v>
      </c>
      <c r="AA116" s="16"/>
      <c r="AB116" s="23"/>
    </row>
    <row r="117" spans="1:34" x14ac:dyDescent="0.25">
      <c r="A117" s="17" t="s">
        <v>266</v>
      </c>
      <c r="B117" s="17" t="s">
        <v>80</v>
      </c>
      <c r="C117" s="17">
        <v>8</v>
      </c>
      <c r="D117" s="19">
        <v>29</v>
      </c>
      <c r="E117" s="19">
        <v>25</v>
      </c>
      <c r="F117" s="17"/>
      <c r="G117" s="17"/>
      <c r="H117" s="17"/>
      <c r="I117" s="17"/>
      <c r="J117" s="17">
        <f t="shared" si="30"/>
        <v>0</v>
      </c>
      <c r="K117" s="17"/>
      <c r="L117" s="17"/>
      <c r="M117" s="17"/>
      <c r="N117" s="17"/>
      <c r="O117" s="17">
        <f t="shared" si="31"/>
        <v>0</v>
      </c>
      <c r="P117" s="17"/>
      <c r="Q117" s="17"/>
      <c r="R117" s="17"/>
      <c r="S117" s="17"/>
      <c r="T117" s="17"/>
      <c r="U117" s="17"/>
      <c r="V117" s="17"/>
      <c r="W117" s="17">
        <f t="shared" si="32"/>
        <v>0</v>
      </c>
      <c r="X117" s="19"/>
      <c r="Y117" s="22">
        <f>+(J117*D117)+(O117*E117)+(W117*'3 31 19 payroll'!$AH$7)+X117</f>
        <v>0</v>
      </c>
      <c r="Z117" s="17" t="s">
        <v>120</v>
      </c>
      <c r="AA117" s="23"/>
      <c r="AB117" s="23"/>
    </row>
    <row r="118" spans="1:34" x14ac:dyDescent="0.25">
      <c r="A118" s="17" t="s">
        <v>278</v>
      </c>
      <c r="B118" s="17" t="s">
        <v>279</v>
      </c>
      <c r="C118" s="17">
        <v>8</v>
      </c>
      <c r="D118" s="19">
        <v>29</v>
      </c>
      <c r="E118" s="19">
        <v>25</v>
      </c>
      <c r="G118" s="17"/>
      <c r="H118" s="17"/>
      <c r="I118" s="17"/>
      <c r="J118" s="17">
        <f t="shared" si="30"/>
        <v>0</v>
      </c>
      <c r="K118" s="17"/>
      <c r="L118" s="17"/>
      <c r="M118" s="17"/>
      <c r="N118" s="17"/>
      <c r="O118" s="17">
        <f t="shared" si="31"/>
        <v>0</v>
      </c>
      <c r="P118" s="17"/>
      <c r="Q118" s="17"/>
      <c r="R118" s="17"/>
      <c r="S118" s="17"/>
      <c r="T118" s="17"/>
      <c r="U118" s="17"/>
      <c r="V118" s="17"/>
      <c r="W118" s="17">
        <f t="shared" si="32"/>
        <v>0</v>
      </c>
      <c r="X118" s="19"/>
      <c r="Y118" s="22">
        <f>+(J118*D118)+(O118*E118)+(W118*'3 31 19 payroll'!$AH$7)+X118</f>
        <v>0</v>
      </c>
      <c r="Z118" s="17" t="s">
        <v>120</v>
      </c>
      <c r="AA118" s="16"/>
      <c r="AB118" s="19"/>
      <c r="AC118" s="16"/>
      <c r="AD118" s="19"/>
    </row>
    <row r="119" spans="1:34" x14ac:dyDescent="0.25">
      <c r="A119" s="17" t="s">
        <v>252</v>
      </c>
      <c r="B119" s="17" t="s">
        <v>386</v>
      </c>
      <c r="C119" s="17">
        <v>6</v>
      </c>
      <c r="D119" s="25">
        <v>40</v>
      </c>
      <c r="E119" s="25">
        <v>29</v>
      </c>
      <c r="G119" s="17"/>
      <c r="H119" s="17"/>
      <c r="I119" s="17"/>
      <c r="J119" s="17">
        <f t="shared" si="30"/>
        <v>0</v>
      </c>
      <c r="K119" s="17"/>
      <c r="L119" s="17"/>
      <c r="M119" s="17"/>
      <c r="N119" s="17"/>
      <c r="O119" s="17">
        <f t="shared" si="31"/>
        <v>0</v>
      </c>
      <c r="Q119" s="17"/>
      <c r="R119" s="17"/>
      <c r="S119" s="17"/>
      <c r="T119" s="17"/>
      <c r="U119" s="17"/>
      <c r="V119" s="17"/>
      <c r="W119" s="17">
        <f t="shared" si="32"/>
        <v>0</v>
      </c>
      <c r="X119" s="19"/>
      <c r="Y119" s="22">
        <f>+(J119*D119)+(O119*E119)+(W119*'3 31 19 payroll'!$AH$7)+X119</f>
        <v>0</v>
      </c>
      <c r="Z119" s="17" t="s">
        <v>120</v>
      </c>
      <c r="AA119" s="23"/>
      <c r="AB119" s="19"/>
      <c r="AC119" s="17"/>
      <c r="AD119" s="19"/>
      <c r="AE119" s="17"/>
      <c r="AF119" s="17"/>
    </row>
    <row r="120" spans="1:34" x14ac:dyDescent="0.25">
      <c r="A120" s="17" t="s">
        <v>307</v>
      </c>
      <c r="B120" s="17" t="s">
        <v>308</v>
      </c>
      <c r="C120" s="17">
        <v>8</v>
      </c>
      <c r="D120" s="19">
        <v>29</v>
      </c>
      <c r="E120" s="19">
        <v>25</v>
      </c>
      <c r="F120" s="17"/>
      <c r="G120" s="17"/>
      <c r="H120" s="17"/>
      <c r="I120" s="17"/>
      <c r="J120" s="17">
        <f t="shared" si="30"/>
        <v>0</v>
      </c>
      <c r="L120" s="17"/>
      <c r="M120" s="17"/>
      <c r="N120" s="17"/>
      <c r="O120" s="17">
        <f t="shared" si="31"/>
        <v>0</v>
      </c>
      <c r="P120" s="17"/>
      <c r="Q120" s="17"/>
      <c r="R120" s="17"/>
      <c r="S120" s="17"/>
      <c r="T120" s="17"/>
      <c r="U120" s="17"/>
      <c r="V120" s="17"/>
      <c r="W120" s="17">
        <f t="shared" si="32"/>
        <v>0</v>
      </c>
      <c r="X120" s="19"/>
      <c r="Y120" s="22">
        <f>+(J120*D120)+(O120*E120)+(W120*'3 31 19 payroll'!$AH$7)+X120</f>
        <v>0</v>
      </c>
      <c r="Z120" t="s">
        <v>423</v>
      </c>
      <c r="AA120" s="16"/>
    </row>
    <row r="121" spans="1:34" x14ac:dyDescent="0.25">
      <c r="A121" s="17" t="s">
        <v>309</v>
      </c>
      <c r="B121" s="17" t="s">
        <v>308</v>
      </c>
      <c r="C121" s="17">
        <v>8</v>
      </c>
      <c r="D121" s="19">
        <v>29</v>
      </c>
      <c r="E121" s="19">
        <v>25</v>
      </c>
      <c r="F121" s="17"/>
      <c r="G121" s="17"/>
      <c r="H121" s="17"/>
      <c r="I121" s="17"/>
      <c r="J121" s="17">
        <f t="shared" si="30"/>
        <v>0</v>
      </c>
      <c r="L121" s="17"/>
      <c r="M121" s="17"/>
      <c r="N121" s="17"/>
      <c r="O121" s="17">
        <f t="shared" si="31"/>
        <v>0</v>
      </c>
      <c r="P121" s="17"/>
      <c r="Q121" s="17"/>
      <c r="R121" s="17"/>
      <c r="S121" s="17"/>
      <c r="T121" s="17"/>
      <c r="U121" s="17"/>
      <c r="V121" s="17"/>
      <c r="W121" s="17">
        <f t="shared" si="32"/>
        <v>0</v>
      </c>
      <c r="X121" s="19"/>
      <c r="Y121" s="22">
        <f>+(J121*D121)+(O121*E121)+(W121*'3 31 19 payroll'!$AH$7)+X121</f>
        <v>0</v>
      </c>
      <c r="Z121" s="17" t="s">
        <v>120</v>
      </c>
      <c r="AA121" s="16"/>
    </row>
    <row r="122" spans="1:34" x14ac:dyDescent="0.25">
      <c r="A122" t="s">
        <v>240</v>
      </c>
      <c r="B122" t="s">
        <v>426</v>
      </c>
      <c r="C122">
        <v>8</v>
      </c>
      <c r="D122" s="19">
        <v>29</v>
      </c>
      <c r="E122" s="19">
        <v>25</v>
      </c>
      <c r="F122" s="17"/>
      <c r="G122" s="17"/>
      <c r="H122" s="17"/>
      <c r="I122" s="17"/>
      <c r="J122" s="17">
        <f t="shared" si="30"/>
        <v>0</v>
      </c>
      <c r="K122" s="17"/>
      <c r="L122" s="17"/>
      <c r="M122" s="17"/>
      <c r="N122" s="17"/>
      <c r="O122" s="17">
        <f t="shared" si="31"/>
        <v>0</v>
      </c>
      <c r="P122" s="17"/>
      <c r="Q122" s="17"/>
      <c r="R122" s="17"/>
      <c r="S122" s="17"/>
      <c r="T122" s="17"/>
      <c r="U122" s="17"/>
      <c r="V122" s="17"/>
      <c r="W122" s="17">
        <f t="shared" si="32"/>
        <v>0</v>
      </c>
      <c r="X122" s="19"/>
      <c r="Y122" s="22">
        <f>+(J122*D122)+(O122*E122)+(W122*'3 31 19 payroll'!$AH$7)+X122</f>
        <v>0</v>
      </c>
      <c r="Z122" t="s">
        <v>120</v>
      </c>
      <c r="AA122" s="23"/>
      <c r="AB122" s="19"/>
      <c r="AC122" s="16"/>
    </row>
    <row r="123" spans="1:34" x14ac:dyDescent="0.25">
      <c r="A123" s="17" t="s">
        <v>5</v>
      </c>
      <c r="B123" s="17" t="s">
        <v>6</v>
      </c>
      <c r="C123" s="17">
        <v>6</v>
      </c>
      <c r="D123" s="19">
        <v>40</v>
      </c>
      <c r="E123" s="19">
        <v>29</v>
      </c>
      <c r="G123" s="17"/>
      <c r="H123" s="17"/>
      <c r="I123" s="17"/>
      <c r="J123" s="17">
        <f t="shared" si="30"/>
        <v>0</v>
      </c>
      <c r="L123" s="17"/>
      <c r="M123" s="17"/>
      <c r="N123" s="17"/>
      <c r="O123" s="17">
        <f t="shared" si="31"/>
        <v>0</v>
      </c>
      <c r="P123" s="17"/>
      <c r="Q123" s="17"/>
      <c r="R123" s="17"/>
      <c r="S123" s="17"/>
      <c r="T123" s="17"/>
      <c r="U123" s="17"/>
      <c r="V123" s="17"/>
      <c r="W123" s="17">
        <f t="shared" si="32"/>
        <v>0</v>
      </c>
      <c r="X123" s="19"/>
      <c r="Y123" s="22">
        <f>+(J123*D123)+(O123*E123)+(W123*'3 31 19 payroll'!$AH$7)+X123</f>
        <v>0</v>
      </c>
      <c r="Z123" s="17" t="s">
        <v>120</v>
      </c>
      <c r="AA123" s="16"/>
      <c r="AB123" s="19"/>
      <c r="AC123" s="17"/>
      <c r="AD123" s="19"/>
      <c r="AE123" s="17"/>
    </row>
    <row r="124" spans="1:34" x14ac:dyDescent="0.25">
      <c r="A124" s="17" t="s">
        <v>365</v>
      </c>
      <c r="B124" s="17" t="s">
        <v>366</v>
      </c>
      <c r="C124" s="17">
        <v>8</v>
      </c>
      <c r="D124" s="19">
        <v>29</v>
      </c>
      <c r="E124" s="19">
        <v>25</v>
      </c>
      <c r="F124" s="17"/>
      <c r="G124" s="17"/>
      <c r="H124" s="17"/>
      <c r="I124" s="17"/>
      <c r="J124" s="17">
        <f t="shared" si="30"/>
        <v>0</v>
      </c>
      <c r="K124" s="17"/>
      <c r="L124" s="17"/>
      <c r="M124" s="17"/>
      <c r="N124" s="17"/>
      <c r="O124" s="17">
        <f t="shared" si="31"/>
        <v>0</v>
      </c>
      <c r="P124" s="17"/>
      <c r="Q124" s="17"/>
      <c r="R124" s="17"/>
      <c r="S124" s="17"/>
      <c r="T124" s="17"/>
      <c r="U124" s="17"/>
      <c r="V124" s="17"/>
      <c r="W124" s="17">
        <f t="shared" si="32"/>
        <v>0</v>
      </c>
      <c r="X124" s="19"/>
      <c r="Y124" s="22">
        <f>+(J124*D124)+(O124*E124)+(W124*'3 31 19 payroll'!$AH$7)+X124</f>
        <v>0</v>
      </c>
      <c r="Z124" s="17" t="s">
        <v>120</v>
      </c>
      <c r="AA124" s="23"/>
      <c r="AB124" s="23"/>
      <c r="AC124" s="17"/>
      <c r="AD124" s="19"/>
      <c r="AE124" s="17"/>
      <c r="AF124" s="17"/>
      <c r="AG124" s="17"/>
      <c r="AH124" s="17"/>
    </row>
    <row r="125" spans="1:34" x14ac:dyDescent="0.25">
      <c r="A125" s="17" t="s">
        <v>24</v>
      </c>
      <c r="B125" s="17" t="s">
        <v>25</v>
      </c>
      <c r="C125" s="17">
        <v>5</v>
      </c>
      <c r="D125" s="19">
        <v>47</v>
      </c>
      <c r="E125" s="19">
        <v>32</v>
      </c>
      <c r="F125" s="17"/>
      <c r="G125" s="17"/>
      <c r="H125" s="17"/>
      <c r="I125" s="17"/>
      <c r="J125" s="17">
        <f t="shared" si="30"/>
        <v>0</v>
      </c>
      <c r="K125" s="17"/>
      <c r="L125" s="17"/>
      <c r="M125" s="17"/>
      <c r="N125" s="17"/>
      <c r="O125" s="17">
        <f t="shared" si="31"/>
        <v>0</v>
      </c>
      <c r="P125" s="17"/>
      <c r="Q125" s="17"/>
      <c r="R125" s="17"/>
      <c r="S125" s="17"/>
      <c r="T125" s="17"/>
      <c r="U125" s="17"/>
      <c r="V125" s="17"/>
      <c r="W125" s="17">
        <f t="shared" si="32"/>
        <v>0</v>
      </c>
      <c r="X125" s="19"/>
      <c r="Y125" s="22">
        <f>+(J125*D125)+(O125*E125)+(W125*'3 31 19 payroll'!$AH$7)+X125</f>
        <v>0</v>
      </c>
      <c r="Z125" s="17" t="s">
        <v>120</v>
      </c>
      <c r="AA125" s="16"/>
      <c r="AB125" s="19"/>
      <c r="AC125" s="17"/>
      <c r="AD125" s="19"/>
      <c r="AE125" s="17"/>
    </row>
    <row r="126" spans="1:34" x14ac:dyDescent="0.25">
      <c r="A126" t="s">
        <v>414</v>
      </c>
      <c r="B126" t="s">
        <v>413</v>
      </c>
      <c r="C126">
        <v>8</v>
      </c>
      <c r="D126" s="19">
        <v>29</v>
      </c>
      <c r="E126" s="19">
        <v>25</v>
      </c>
      <c r="F126" s="17"/>
      <c r="G126" s="17"/>
      <c r="H126" s="17"/>
      <c r="I126" s="17"/>
      <c r="J126" s="17">
        <f t="shared" si="30"/>
        <v>0</v>
      </c>
      <c r="K126" s="17"/>
      <c r="L126" s="17"/>
      <c r="M126" s="17"/>
      <c r="N126" s="17"/>
      <c r="O126" s="17">
        <f t="shared" si="31"/>
        <v>0</v>
      </c>
      <c r="P126" s="17"/>
      <c r="Q126" s="17"/>
      <c r="R126" s="17"/>
      <c r="S126" s="17"/>
      <c r="T126" s="17"/>
      <c r="U126" s="17"/>
      <c r="V126" s="17"/>
      <c r="W126" s="17">
        <f t="shared" si="32"/>
        <v>0</v>
      </c>
      <c r="X126" s="19"/>
      <c r="Y126" s="22">
        <f>+(J126*D126)+(O126*E126)+(W126*'3 31 19 payroll'!$AH$7)+X126</f>
        <v>0</v>
      </c>
      <c r="Z126" s="12" t="s">
        <v>179</v>
      </c>
      <c r="AA126" s="16"/>
      <c r="AB126" s="19"/>
      <c r="AC126" s="25"/>
      <c r="AD126" s="19">
        <f>+Y126</f>
        <v>0</v>
      </c>
      <c r="AE126" s="17"/>
      <c r="AF126" s="17"/>
      <c r="AG126" s="17"/>
      <c r="AH126" s="17"/>
    </row>
    <row r="127" spans="1:34" x14ac:dyDescent="0.25">
      <c r="A127" s="17" t="s">
        <v>330</v>
      </c>
      <c r="B127" s="17" t="s">
        <v>331</v>
      </c>
      <c r="C127" s="17">
        <v>8</v>
      </c>
      <c r="D127" s="19">
        <v>29</v>
      </c>
      <c r="E127" s="19">
        <v>25</v>
      </c>
      <c r="F127" s="17"/>
      <c r="G127" s="17"/>
      <c r="H127" s="17"/>
      <c r="I127" s="17"/>
      <c r="J127" s="17">
        <f t="shared" si="30"/>
        <v>0</v>
      </c>
      <c r="K127" s="17"/>
      <c r="L127" s="17"/>
      <c r="M127" s="17"/>
      <c r="N127" s="17"/>
      <c r="O127" s="17">
        <f t="shared" si="31"/>
        <v>0</v>
      </c>
      <c r="P127" s="17"/>
      <c r="Q127" s="17"/>
      <c r="R127" s="17"/>
      <c r="S127" s="17"/>
      <c r="T127" s="17"/>
      <c r="U127" s="17"/>
      <c r="V127" s="17"/>
      <c r="W127" s="17">
        <f t="shared" si="32"/>
        <v>0</v>
      </c>
      <c r="X127" s="19"/>
      <c r="Y127" s="22">
        <f>+(J127*D127)+(O127*E127)+(W127*'3 31 19 payroll'!$AH$7)+X127</f>
        <v>0</v>
      </c>
      <c r="Z127" s="17" t="s">
        <v>120</v>
      </c>
      <c r="AA127" s="16"/>
      <c r="AB127" s="19"/>
      <c r="AC127" s="17"/>
      <c r="AD127" s="19"/>
      <c r="AE127" s="17"/>
      <c r="AF127" s="17"/>
    </row>
    <row r="128" spans="1:34" x14ac:dyDescent="0.25">
      <c r="A128" s="17" t="s">
        <v>332</v>
      </c>
      <c r="B128" s="17" t="s">
        <v>331</v>
      </c>
      <c r="C128" s="17">
        <v>8</v>
      </c>
      <c r="D128" s="19">
        <v>29</v>
      </c>
      <c r="E128" s="19">
        <v>25</v>
      </c>
      <c r="F128" s="17"/>
      <c r="G128" s="17"/>
      <c r="H128" s="17"/>
      <c r="I128" s="17"/>
      <c r="J128" s="17">
        <f t="shared" si="30"/>
        <v>0</v>
      </c>
      <c r="K128" s="17"/>
      <c r="L128" s="17"/>
      <c r="M128" s="17"/>
      <c r="N128" s="17"/>
      <c r="O128" s="17">
        <f t="shared" si="31"/>
        <v>0</v>
      </c>
      <c r="P128" s="17"/>
      <c r="Q128" s="17"/>
      <c r="R128" s="17"/>
      <c r="S128" s="17"/>
      <c r="T128" s="17"/>
      <c r="U128" s="17"/>
      <c r="V128" s="17"/>
      <c r="W128" s="17">
        <f t="shared" si="32"/>
        <v>0</v>
      </c>
      <c r="X128" s="19"/>
      <c r="Y128" s="22">
        <f>+(J128*D128)+(O128*E128)+(W128*'3 31 19 payroll'!$AH$7)+X128</f>
        <v>0</v>
      </c>
      <c r="Z128" s="17" t="s">
        <v>120</v>
      </c>
      <c r="AA128" s="16"/>
      <c r="AB128" s="19"/>
      <c r="AC128" s="17"/>
      <c r="AD128" s="19"/>
      <c r="AE128" s="17"/>
      <c r="AF128" s="17"/>
    </row>
    <row r="129" spans="1:33" x14ac:dyDescent="0.25">
      <c r="A129" s="17" t="s">
        <v>391</v>
      </c>
      <c r="B129" s="17" t="s">
        <v>392</v>
      </c>
      <c r="C129" s="17">
        <v>8</v>
      </c>
      <c r="D129" s="19">
        <v>29</v>
      </c>
      <c r="E129" s="19">
        <v>25</v>
      </c>
      <c r="F129" s="17"/>
      <c r="G129" s="17"/>
      <c r="H129" s="17"/>
      <c r="I129" s="17"/>
      <c r="J129" s="17">
        <f t="shared" si="30"/>
        <v>0</v>
      </c>
      <c r="K129" s="17"/>
      <c r="L129" s="17"/>
      <c r="M129" s="17"/>
      <c r="N129" s="17"/>
      <c r="O129" s="17">
        <f t="shared" si="31"/>
        <v>0</v>
      </c>
      <c r="P129" s="17"/>
      <c r="Q129" s="17"/>
      <c r="R129" s="17"/>
      <c r="S129" s="17"/>
      <c r="T129" s="17"/>
      <c r="U129" s="17"/>
      <c r="V129" s="17"/>
      <c r="W129" s="17">
        <f t="shared" si="32"/>
        <v>0</v>
      </c>
      <c r="X129" s="19"/>
      <c r="Y129" s="22">
        <f>+(J129*D129)+(O129*E129)+(W129*'3 31 19 payroll'!$AH$7)+X129</f>
        <v>0</v>
      </c>
      <c r="Z129" s="17" t="s">
        <v>120</v>
      </c>
      <c r="AA129" s="16"/>
      <c r="AB129" s="19"/>
      <c r="AC129" s="16"/>
      <c r="AD129" s="19"/>
      <c r="AE129" s="24"/>
    </row>
    <row r="130" spans="1:33" x14ac:dyDescent="0.25">
      <c r="A130" t="s">
        <v>47</v>
      </c>
      <c r="B130" t="s">
        <v>419</v>
      </c>
      <c r="C130">
        <v>8</v>
      </c>
      <c r="D130" s="31">
        <v>29</v>
      </c>
      <c r="E130" s="31">
        <v>25</v>
      </c>
      <c r="F130" s="17"/>
      <c r="G130" s="17"/>
      <c r="H130" s="17"/>
      <c r="I130" s="17"/>
      <c r="J130" s="17">
        <f t="shared" si="30"/>
        <v>0</v>
      </c>
      <c r="K130" s="17"/>
      <c r="L130" s="17"/>
      <c r="M130" s="17"/>
      <c r="N130" s="17"/>
      <c r="O130" s="17">
        <f t="shared" si="31"/>
        <v>0</v>
      </c>
      <c r="P130" s="17"/>
      <c r="Q130" s="17"/>
      <c r="R130" s="17"/>
      <c r="S130" s="17"/>
      <c r="T130" s="17"/>
      <c r="U130" s="17"/>
      <c r="V130" s="17"/>
      <c r="W130" s="17">
        <f t="shared" si="32"/>
        <v>0</v>
      </c>
      <c r="X130" s="19"/>
      <c r="Y130" s="22">
        <f>+(J130*D130)+(O130*E130)+(W130*'3 31 19 payroll'!$AH$7)+X130</f>
        <v>0</v>
      </c>
      <c r="Z130" s="12" t="s">
        <v>179</v>
      </c>
      <c r="AA130" s="17"/>
      <c r="AB130" s="17"/>
      <c r="AC130" s="17"/>
      <c r="AD130" s="19">
        <f>+Y130</f>
        <v>0</v>
      </c>
      <c r="AE130" s="16"/>
    </row>
    <row r="131" spans="1:33" x14ac:dyDescent="0.25">
      <c r="A131" s="17" t="s">
        <v>337</v>
      </c>
      <c r="B131" s="17" t="s">
        <v>235</v>
      </c>
      <c r="C131" s="17">
        <v>7</v>
      </c>
      <c r="D131" s="19">
        <v>34</v>
      </c>
      <c r="E131" s="19">
        <v>27</v>
      </c>
      <c r="G131" s="17"/>
      <c r="H131" s="17"/>
      <c r="I131" s="17"/>
      <c r="J131" s="17">
        <f t="shared" si="30"/>
        <v>0</v>
      </c>
      <c r="K131" s="17"/>
      <c r="L131" s="17"/>
      <c r="M131" s="17"/>
      <c r="N131" s="17"/>
      <c r="O131" s="17">
        <f t="shared" si="31"/>
        <v>0</v>
      </c>
      <c r="P131" s="17"/>
      <c r="Q131" s="17"/>
      <c r="R131" s="17"/>
      <c r="S131" s="17"/>
      <c r="T131" s="17"/>
      <c r="U131" s="17"/>
      <c r="V131" s="17"/>
      <c r="W131" s="17">
        <f t="shared" si="32"/>
        <v>0</v>
      </c>
      <c r="X131" s="19"/>
      <c r="Y131" s="22">
        <f>+(J131*D131)+(O131*E131)+(W131*'3 31 19 payroll'!$AH$7)+X131</f>
        <v>0</v>
      </c>
      <c r="Z131" s="17" t="s">
        <v>120</v>
      </c>
      <c r="AA131" s="16"/>
      <c r="AB131" s="19"/>
      <c r="AC131" s="25"/>
      <c r="AD131" s="19"/>
    </row>
    <row r="132" spans="1:33" x14ac:dyDescent="0.25">
      <c r="A132" s="17" t="s">
        <v>41</v>
      </c>
      <c r="B132" s="17" t="s">
        <v>95</v>
      </c>
      <c r="C132" s="17">
        <v>6</v>
      </c>
      <c r="D132" s="19">
        <v>40</v>
      </c>
      <c r="E132" s="19">
        <v>29</v>
      </c>
      <c r="G132" s="17"/>
      <c r="H132" s="17"/>
      <c r="I132" s="17"/>
      <c r="J132" s="17">
        <f t="shared" ref="J132:J138" si="33">COUNT(F132:I132)</f>
        <v>0</v>
      </c>
      <c r="K132" s="17"/>
      <c r="L132" s="17"/>
      <c r="M132" s="17"/>
      <c r="N132" s="17"/>
      <c r="O132" s="17">
        <f t="shared" ref="O132:O138" si="34">COUNT(K132:N132)</f>
        <v>0</v>
      </c>
      <c r="R132" s="17"/>
      <c r="T132" s="17"/>
      <c r="U132" s="17"/>
      <c r="V132" s="17"/>
      <c r="W132" s="17">
        <f t="shared" ref="W132:W138" si="35">COUNT(P132:V132)</f>
        <v>0</v>
      </c>
      <c r="X132" s="19"/>
      <c r="Y132" s="22">
        <f>+(J132*D132)+(O132*E132)+(W132*'3 31 19 payroll'!$AH$7)+X132</f>
        <v>0</v>
      </c>
      <c r="Z132" s="17" t="s">
        <v>120</v>
      </c>
      <c r="AA132" s="23"/>
      <c r="AB132" s="19"/>
      <c r="AC132" s="17"/>
      <c r="AD132" s="19"/>
      <c r="AE132" s="16"/>
      <c r="AF132" s="17"/>
      <c r="AG132" s="17"/>
    </row>
    <row r="133" spans="1:33" x14ac:dyDescent="0.25">
      <c r="A133" s="17" t="s">
        <v>50</v>
      </c>
      <c r="B133" s="17" t="s">
        <v>165</v>
      </c>
      <c r="C133" s="17">
        <v>7</v>
      </c>
      <c r="D133" s="19">
        <v>34</v>
      </c>
      <c r="E133" s="19">
        <v>29</v>
      </c>
      <c r="J133" s="17">
        <f t="shared" si="33"/>
        <v>0</v>
      </c>
      <c r="K133" s="17"/>
      <c r="L133" s="17"/>
      <c r="M133" s="17"/>
      <c r="N133" s="17"/>
      <c r="O133" s="17">
        <f t="shared" si="34"/>
        <v>0</v>
      </c>
      <c r="R133" s="17"/>
      <c r="T133" s="17"/>
      <c r="U133" s="17"/>
      <c r="V133" s="17"/>
      <c r="W133" s="17">
        <f t="shared" si="35"/>
        <v>0</v>
      </c>
      <c r="X133" s="19"/>
      <c r="Y133" s="22">
        <f>+(J133*D133)+(O133*E133)+(W133*'3 31 19 payroll'!$AH$7)+X133</f>
        <v>0</v>
      </c>
      <c r="Z133" s="17" t="s">
        <v>120</v>
      </c>
      <c r="AA133" s="16"/>
      <c r="AB133" s="3"/>
      <c r="AC133" s="25"/>
    </row>
    <row r="134" spans="1:33" x14ac:dyDescent="0.25">
      <c r="A134" t="s">
        <v>220</v>
      </c>
      <c r="B134" s="17" t="s">
        <v>187</v>
      </c>
      <c r="C134" s="17">
        <v>6</v>
      </c>
      <c r="D134" s="19">
        <v>40</v>
      </c>
      <c r="E134" s="19">
        <v>29</v>
      </c>
      <c r="G134" s="17"/>
      <c r="H134" s="17"/>
      <c r="I134" s="17"/>
      <c r="J134" s="17">
        <f t="shared" si="33"/>
        <v>0</v>
      </c>
      <c r="K134" s="17"/>
      <c r="L134" s="17"/>
      <c r="M134" s="17"/>
      <c r="N134" s="17"/>
      <c r="O134" s="17">
        <f t="shared" si="34"/>
        <v>0</v>
      </c>
      <c r="R134" s="17"/>
      <c r="T134" s="17"/>
      <c r="U134" s="17"/>
      <c r="V134" s="17"/>
      <c r="W134" s="17">
        <f t="shared" si="35"/>
        <v>0</v>
      </c>
      <c r="X134" s="19"/>
      <c r="Y134" s="22">
        <f>+(J134*D134)+(O134*E134)+(W134*'3 31 19 payroll'!$AH$7)+X134</f>
        <v>0</v>
      </c>
      <c r="Z134" s="17" t="s">
        <v>214</v>
      </c>
      <c r="AA134" s="16"/>
      <c r="AB134" s="19"/>
      <c r="AC134" s="16"/>
      <c r="AD134" s="19"/>
    </row>
    <row r="135" spans="1:33" x14ac:dyDescent="0.25">
      <c r="A135" s="17" t="s">
        <v>0</v>
      </c>
      <c r="B135" s="17" t="s">
        <v>231</v>
      </c>
      <c r="C135" s="17">
        <v>7</v>
      </c>
      <c r="D135" s="19">
        <v>34</v>
      </c>
      <c r="E135" s="19">
        <v>27</v>
      </c>
      <c r="G135" s="17"/>
      <c r="H135" s="17"/>
      <c r="I135" s="17"/>
      <c r="J135" s="17">
        <f t="shared" si="33"/>
        <v>0</v>
      </c>
      <c r="K135" s="17"/>
      <c r="L135" s="17"/>
      <c r="M135" s="17"/>
      <c r="N135" s="17"/>
      <c r="O135" s="17">
        <f t="shared" si="34"/>
        <v>0</v>
      </c>
      <c r="R135" s="17"/>
      <c r="T135" s="17"/>
      <c r="U135" s="17"/>
      <c r="V135" s="17"/>
      <c r="W135" s="17">
        <f t="shared" si="35"/>
        <v>0</v>
      </c>
      <c r="X135" s="19"/>
      <c r="Y135" s="22">
        <f>+(J135*D135)+(O135*E135)+(W135*'3 31 19 payroll'!$AH$7)+X135</f>
        <v>0</v>
      </c>
      <c r="Z135" s="17" t="s">
        <v>120</v>
      </c>
      <c r="AA135" s="1"/>
      <c r="AB135" s="23"/>
      <c r="AC135" s="16"/>
      <c r="AD135" s="19"/>
      <c r="AE135" s="24"/>
    </row>
    <row r="136" spans="1:33" x14ac:dyDescent="0.25">
      <c r="A136" s="17" t="s">
        <v>311</v>
      </c>
      <c r="B136" s="17" t="s">
        <v>312</v>
      </c>
      <c r="C136" s="17">
        <v>6</v>
      </c>
      <c r="D136" s="19">
        <v>40</v>
      </c>
      <c r="E136" s="19">
        <v>29</v>
      </c>
      <c r="F136" s="17"/>
      <c r="G136" s="17"/>
      <c r="H136" s="17"/>
      <c r="I136" s="17"/>
      <c r="J136" s="17">
        <f t="shared" si="33"/>
        <v>0</v>
      </c>
      <c r="K136" s="17"/>
      <c r="L136" s="17"/>
      <c r="M136" s="17"/>
      <c r="N136" s="17"/>
      <c r="O136" s="17">
        <f t="shared" si="34"/>
        <v>0</v>
      </c>
      <c r="R136" s="17"/>
      <c r="T136" s="17"/>
      <c r="U136" s="17"/>
      <c r="V136" s="17"/>
      <c r="W136" s="17">
        <f t="shared" si="35"/>
        <v>0</v>
      </c>
      <c r="X136" s="19"/>
      <c r="Y136" s="22">
        <f>+(J136*D136)+(O136*E136)+(W136*'3 31 19 payroll'!$AH$7)+X136</f>
        <v>0</v>
      </c>
      <c r="Z136" s="17" t="s">
        <v>120</v>
      </c>
      <c r="AA136" s="23"/>
      <c r="AB136" s="23"/>
      <c r="AC136" s="25"/>
      <c r="AD136" s="19"/>
      <c r="AE136" s="17"/>
      <c r="AF136" s="17"/>
    </row>
    <row r="137" spans="1:33" x14ac:dyDescent="0.25">
      <c r="A137" t="s">
        <v>91</v>
      </c>
      <c r="B137" t="s">
        <v>358</v>
      </c>
      <c r="C137">
        <v>8</v>
      </c>
      <c r="D137" s="19">
        <v>29</v>
      </c>
      <c r="E137" s="19">
        <v>25</v>
      </c>
      <c r="J137" s="17">
        <f t="shared" si="33"/>
        <v>0</v>
      </c>
      <c r="K137" s="17"/>
      <c r="L137" s="17"/>
      <c r="M137" s="17"/>
      <c r="N137" s="17"/>
      <c r="O137" s="17">
        <f t="shared" si="34"/>
        <v>0</v>
      </c>
      <c r="R137" s="17"/>
      <c r="T137" s="17"/>
      <c r="U137" s="17"/>
      <c r="V137" s="17"/>
      <c r="W137" s="17">
        <f t="shared" si="35"/>
        <v>0</v>
      </c>
      <c r="X137" s="19"/>
      <c r="Y137" s="22">
        <f>+(J137*D137)+(O137*E137)+(W137*'3 31 19 payroll'!$AH$7)+X137</f>
        <v>0</v>
      </c>
      <c r="Z137" t="s">
        <v>120</v>
      </c>
      <c r="AA137" s="16"/>
      <c r="AB137" s="23"/>
      <c r="AC137" s="25"/>
      <c r="AD137" s="19"/>
      <c r="AE137" s="17"/>
      <c r="AF137" s="17"/>
    </row>
    <row r="138" spans="1:33" x14ac:dyDescent="0.25">
      <c r="A138" t="s">
        <v>47</v>
      </c>
      <c r="B138" t="s">
        <v>421</v>
      </c>
      <c r="C138">
        <v>7</v>
      </c>
      <c r="D138" s="19">
        <v>34</v>
      </c>
      <c r="E138" s="19">
        <v>27</v>
      </c>
      <c r="J138" s="17">
        <f t="shared" si="33"/>
        <v>0</v>
      </c>
      <c r="K138" s="17"/>
      <c r="L138" s="17"/>
      <c r="M138" s="17"/>
      <c r="N138" s="17"/>
      <c r="O138" s="17">
        <f t="shared" si="34"/>
        <v>0</v>
      </c>
      <c r="R138" s="17"/>
      <c r="T138" s="17"/>
      <c r="U138" s="17"/>
      <c r="V138" s="17"/>
      <c r="W138" s="17">
        <f t="shared" si="35"/>
        <v>0</v>
      </c>
      <c r="X138" s="19"/>
      <c r="Y138" s="22">
        <f>+(J138*D138)+(O138*E138)+(W138*'3 31 19 payroll'!$AH$7)+X138</f>
        <v>0</v>
      </c>
      <c r="Z138" s="26" t="s">
        <v>120</v>
      </c>
      <c r="AA138" s="23"/>
      <c r="AB138" s="19"/>
      <c r="AC138" s="17"/>
      <c r="AD138" s="19"/>
    </row>
    <row r="139" spans="1:33" x14ac:dyDescent="0.25">
      <c r="A139" s="17" t="s">
        <v>27</v>
      </c>
      <c r="B139" s="17" t="s">
        <v>37</v>
      </c>
      <c r="C139" s="17">
        <v>8</v>
      </c>
      <c r="D139" s="19">
        <v>29</v>
      </c>
      <c r="E139" s="19">
        <v>25</v>
      </c>
      <c r="F139" s="17"/>
      <c r="G139" s="17"/>
      <c r="H139" s="17"/>
      <c r="I139" s="17"/>
      <c r="J139" s="17">
        <f>COUNT(F139:I139)</f>
        <v>0</v>
      </c>
      <c r="K139" s="17"/>
      <c r="L139" s="17"/>
      <c r="M139" s="17"/>
      <c r="N139" s="17"/>
      <c r="O139" s="17">
        <f>COUNT(K139:N139)</f>
        <v>0</v>
      </c>
      <c r="R139" s="17"/>
      <c r="T139" s="17"/>
      <c r="U139" s="17"/>
      <c r="V139" s="17"/>
      <c r="W139" s="17">
        <f>COUNT(P139:V139)</f>
        <v>0</v>
      </c>
      <c r="X139" s="19"/>
      <c r="Y139" s="22">
        <f>+(J139*D139)+(O139*E139)+(W139*'3 31 19 payroll'!$AH$7)+X139</f>
        <v>0</v>
      </c>
      <c r="Z139" s="17" t="s">
        <v>120</v>
      </c>
      <c r="AA139" s="23"/>
      <c r="AB139" s="19"/>
      <c r="AC139" s="17"/>
      <c r="AD139" s="19"/>
      <c r="AE139" s="17"/>
      <c r="AF139" s="17"/>
    </row>
    <row r="140" spans="1:33" x14ac:dyDescent="0.25">
      <c r="A140" s="17" t="s">
        <v>305</v>
      </c>
      <c r="B140" s="17" t="s">
        <v>306</v>
      </c>
      <c r="C140" s="17">
        <v>8</v>
      </c>
      <c r="D140" s="19">
        <v>29</v>
      </c>
      <c r="E140" s="19">
        <v>25</v>
      </c>
      <c r="F140" s="17"/>
      <c r="G140" s="17"/>
      <c r="H140" s="17"/>
      <c r="I140" s="17"/>
      <c r="J140" s="17">
        <f>COUNT(F140:I140)</f>
        <v>0</v>
      </c>
      <c r="K140" s="17"/>
      <c r="L140" s="17"/>
      <c r="M140" s="17"/>
      <c r="N140" s="17"/>
      <c r="O140" s="17">
        <f>COUNT(K140:N140)</f>
        <v>0</v>
      </c>
      <c r="P140" s="17"/>
      <c r="Q140" s="17"/>
      <c r="R140" s="17"/>
      <c r="T140" s="17"/>
      <c r="U140" s="17"/>
      <c r="V140" s="17"/>
      <c r="W140" s="17">
        <f>COUNT(P140:V140)</f>
        <v>0</v>
      </c>
      <c r="X140" s="19"/>
      <c r="Y140" s="22">
        <f>+(J140*D140)+(O140*E140)+(W140*'3 31 19 payroll'!$AH$7)+X140</f>
        <v>0</v>
      </c>
      <c r="Z140" s="17" t="s">
        <v>120</v>
      </c>
      <c r="AA140" s="16"/>
      <c r="AB140" s="19"/>
      <c r="AC140" s="25"/>
      <c r="AD140" s="19"/>
    </row>
    <row r="141" spans="1:33" x14ac:dyDescent="0.25">
      <c r="AB141" s="19"/>
    </row>
    <row r="142" spans="1:33" x14ac:dyDescent="0.25">
      <c r="A142" s="17" t="s">
        <v>47</v>
      </c>
      <c r="B142" s="17" t="s">
        <v>379</v>
      </c>
      <c r="C142" s="17">
        <v>8</v>
      </c>
      <c r="D142" s="19">
        <v>29</v>
      </c>
      <c r="E142" s="19">
        <v>25</v>
      </c>
      <c r="G142" s="17"/>
      <c r="H142" s="17"/>
      <c r="I142" s="17"/>
      <c r="J142" s="17">
        <f t="shared" ref="J142:J149" si="36">COUNT(F142:I142)</f>
        <v>0</v>
      </c>
      <c r="K142" s="17"/>
      <c r="L142" s="17"/>
      <c r="M142" s="17"/>
      <c r="N142" s="17"/>
      <c r="O142" s="17">
        <f t="shared" ref="O142:O149" si="37">COUNT(K142:N142)</f>
        <v>0</v>
      </c>
      <c r="R142" s="17"/>
      <c r="T142" s="17"/>
      <c r="U142" s="17"/>
      <c r="V142" s="17"/>
      <c r="W142" s="17">
        <f t="shared" ref="W142:W149" si="38">COUNT(P142:V142)</f>
        <v>0</v>
      </c>
      <c r="X142" s="19"/>
      <c r="Y142" s="22">
        <f>+(J142*D142)+(O142*E142)+(W142*'3 31 19 payroll'!$AH$7)+X142</f>
        <v>0</v>
      </c>
      <c r="Z142" s="17" t="s">
        <v>120</v>
      </c>
      <c r="AA142" s="16"/>
      <c r="AB142" s="19"/>
      <c r="AC142" s="17"/>
      <c r="AD142" s="19"/>
    </row>
    <row r="143" spans="1:33" x14ac:dyDescent="0.25">
      <c r="A143" t="s">
        <v>417</v>
      </c>
      <c r="B143" t="s">
        <v>418</v>
      </c>
      <c r="C143">
        <v>8</v>
      </c>
      <c r="D143" s="19">
        <v>29</v>
      </c>
      <c r="E143" s="19">
        <v>25</v>
      </c>
      <c r="G143" s="17"/>
      <c r="H143" s="17"/>
      <c r="I143" s="17"/>
      <c r="J143" s="17">
        <f t="shared" si="36"/>
        <v>0</v>
      </c>
      <c r="K143" s="17"/>
      <c r="L143" s="17"/>
      <c r="M143" s="17"/>
      <c r="N143" s="17"/>
      <c r="O143" s="17">
        <f t="shared" si="37"/>
        <v>0</v>
      </c>
      <c r="R143" s="17"/>
      <c r="T143" s="17"/>
      <c r="U143" s="17"/>
      <c r="V143" s="17"/>
      <c r="W143" s="17">
        <f t="shared" si="38"/>
        <v>0</v>
      </c>
      <c r="X143" s="19"/>
      <c r="Y143" s="22">
        <f>+(J143*D143)+(O143*E143)+(W143*'3 31 19 payroll'!$AH$7)+X143</f>
        <v>0</v>
      </c>
      <c r="Z143" t="s">
        <v>120</v>
      </c>
      <c r="AA143" s="16"/>
      <c r="AB143" s="23"/>
      <c r="AC143" s="17"/>
    </row>
    <row r="144" spans="1:33" x14ac:dyDescent="0.25">
      <c r="A144" t="s">
        <v>415</v>
      </c>
      <c r="B144" t="s">
        <v>416</v>
      </c>
      <c r="C144">
        <v>8</v>
      </c>
      <c r="D144" s="31">
        <v>29</v>
      </c>
      <c r="E144" s="31">
        <v>25</v>
      </c>
      <c r="F144" s="17"/>
      <c r="G144" s="17"/>
      <c r="H144" s="17"/>
      <c r="I144" s="17"/>
      <c r="J144" s="17">
        <f t="shared" si="36"/>
        <v>0</v>
      </c>
      <c r="K144" s="17"/>
      <c r="L144" s="17"/>
      <c r="M144" s="17"/>
      <c r="N144" s="17"/>
      <c r="O144" s="17">
        <f t="shared" si="37"/>
        <v>0</v>
      </c>
      <c r="P144" s="17"/>
      <c r="Q144" s="17"/>
      <c r="R144" s="17"/>
      <c r="T144" s="17"/>
      <c r="U144" s="17"/>
      <c r="V144" s="17"/>
      <c r="W144" s="17">
        <f t="shared" si="38"/>
        <v>0</v>
      </c>
      <c r="X144" s="19"/>
      <c r="Y144" s="22">
        <f>+(J144*D144)+(O144*E144)+(W144*'3 31 19 payroll'!$AH$7)+X144</f>
        <v>0</v>
      </c>
      <c r="Z144" t="s">
        <v>120</v>
      </c>
      <c r="AA144" s="1"/>
      <c r="AB144" s="17"/>
      <c r="AC144" s="17"/>
      <c r="AD144" s="19"/>
    </row>
    <row r="145" spans="1:34" x14ac:dyDescent="0.25">
      <c r="A145" s="17" t="s">
        <v>336</v>
      </c>
      <c r="B145" s="17" t="s">
        <v>194</v>
      </c>
      <c r="C145" s="17">
        <v>8</v>
      </c>
      <c r="D145" s="19">
        <v>29</v>
      </c>
      <c r="E145" s="19">
        <v>25</v>
      </c>
      <c r="F145" s="17"/>
      <c r="G145" s="17"/>
      <c r="H145" s="17"/>
      <c r="I145" s="17"/>
      <c r="J145" s="17">
        <f t="shared" si="36"/>
        <v>0</v>
      </c>
      <c r="K145" s="17"/>
      <c r="L145" s="17"/>
      <c r="M145" s="17"/>
      <c r="N145" s="17"/>
      <c r="O145" s="17">
        <f t="shared" si="37"/>
        <v>0</v>
      </c>
      <c r="R145" s="17"/>
      <c r="T145" s="17"/>
      <c r="U145" s="17"/>
      <c r="V145" s="17"/>
      <c r="W145" s="17">
        <f t="shared" si="38"/>
        <v>0</v>
      </c>
      <c r="X145" s="19"/>
      <c r="Y145" s="22">
        <f>+(J145*D145)+(O145*E145)+(W145*'3 31 19 payroll'!$AH$7)+X145</f>
        <v>0</v>
      </c>
      <c r="Z145" s="17" t="s">
        <v>120</v>
      </c>
      <c r="AA145" s="16"/>
      <c r="AB145" s="19"/>
      <c r="AC145" s="17"/>
      <c r="AD145" s="19"/>
      <c r="AE145" s="17"/>
      <c r="AF145" s="17"/>
      <c r="AG145" s="17"/>
      <c r="AH145" s="17"/>
    </row>
    <row r="146" spans="1:34" x14ac:dyDescent="0.25">
      <c r="A146" s="17" t="s">
        <v>14</v>
      </c>
      <c r="B146" s="17" t="s">
        <v>45</v>
      </c>
      <c r="C146" s="17">
        <v>7</v>
      </c>
      <c r="D146" s="19">
        <v>34</v>
      </c>
      <c r="E146" s="19">
        <v>27</v>
      </c>
      <c r="F146" s="17"/>
      <c r="G146" s="17"/>
      <c r="H146" s="17"/>
      <c r="I146" s="17"/>
      <c r="J146" s="17">
        <f t="shared" si="36"/>
        <v>0</v>
      </c>
      <c r="K146" s="17"/>
      <c r="L146" s="17"/>
      <c r="M146" s="17"/>
      <c r="N146" s="17"/>
      <c r="O146" s="17">
        <f t="shared" si="37"/>
        <v>0</v>
      </c>
      <c r="R146" s="17"/>
      <c r="T146" s="17"/>
      <c r="U146" s="17"/>
      <c r="V146" s="17"/>
      <c r="W146" s="17">
        <f t="shared" si="38"/>
        <v>0</v>
      </c>
      <c r="X146" s="19"/>
      <c r="Y146" s="22">
        <f>+(J146*D146)+(O146*E146)+(W146*'3 31 19 payroll'!$AH$7)+X146</f>
        <v>0</v>
      </c>
      <c r="Z146" s="17" t="s">
        <v>120</v>
      </c>
      <c r="AA146" s="16"/>
      <c r="AB146" s="23"/>
    </row>
    <row r="147" spans="1:34" x14ac:dyDescent="0.25">
      <c r="A147" s="17" t="s">
        <v>401</v>
      </c>
      <c r="B147" s="17" t="s">
        <v>402</v>
      </c>
      <c r="C147" s="17">
        <v>8</v>
      </c>
      <c r="D147" s="19">
        <v>29</v>
      </c>
      <c r="E147" s="19">
        <v>25</v>
      </c>
      <c r="F147" s="17"/>
      <c r="G147" s="17"/>
      <c r="H147" s="17"/>
      <c r="I147" s="17"/>
      <c r="J147" s="17">
        <f t="shared" si="36"/>
        <v>0</v>
      </c>
      <c r="K147" s="17"/>
      <c r="L147" s="17"/>
      <c r="M147" s="17"/>
      <c r="N147" s="17"/>
      <c r="O147" s="17">
        <f t="shared" si="37"/>
        <v>0</v>
      </c>
      <c r="R147" s="17"/>
      <c r="T147" s="17"/>
      <c r="U147" s="17"/>
      <c r="V147" s="17"/>
      <c r="W147" s="17">
        <f t="shared" si="38"/>
        <v>0</v>
      </c>
      <c r="X147" s="19"/>
      <c r="Y147" s="22">
        <f>+(J147*D147)+(O147*E147)+(W147*'3 31 19 payroll'!$AH$7)+X147</f>
        <v>0</v>
      </c>
      <c r="Z147" t="s">
        <v>120</v>
      </c>
      <c r="AA147" s="16"/>
      <c r="AB147" s="19"/>
      <c r="AC147" s="25"/>
    </row>
    <row r="148" spans="1:34" x14ac:dyDescent="0.25">
      <c r="A148" s="17" t="s">
        <v>188</v>
      </c>
      <c r="B148" s="17" t="s">
        <v>289</v>
      </c>
      <c r="C148" s="17">
        <v>8</v>
      </c>
      <c r="D148" s="19">
        <v>29</v>
      </c>
      <c r="E148" s="19">
        <v>25</v>
      </c>
      <c r="F148" s="17"/>
      <c r="G148" s="17"/>
      <c r="H148" s="17"/>
      <c r="I148" s="17"/>
      <c r="J148" s="17">
        <f t="shared" si="36"/>
        <v>0</v>
      </c>
      <c r="K148" s="17"/>
      <c r="L148" s="17"/>
      <c r="M148" s="17"/>
      <c r="N148" s="17"/>
      <c r="O148" s="17">
        <f t="shared" si="37"/>
        <v>0</v>
      </c>
      <c r="R148" s="17"/>
      <c r="T148" s="17"/>
      <c r="U148" s="17"/>
      <c r="V148" s="17"/>
      <c r="W148" s="17">
        <f t="shared" si="38"/>
        <v>0</v>
      </c>
      <c r="X148" s="19"/>
      <c r="Y148" s="22">
        <f>+(J148*D148)+(O148*E148)+(W148*'3 31 19 payroll'!$AH$7)+X148</f>
        <v>0</v>
      </c>
      <c r="Z148" s="17" t="s">
        <v>120</v>
      </c>
      <c r="AA148" s="23"/>
      <c r="AB148" s="19"/>
      <c r="AC148" s="25"/>
    </row>
    <row r="149" spans="1:34" x14ac:dyDescent="0.25">
      <c r="A149" t="s">
        <v>11</v>
      </c>
      <c r="B149" t="s">
        <v>454</v>
      </c>
      <c r="C149">
        <v>8</v>
      </c>
      <c r="D149" s="19">
        <v>29</v>
      </c>
      <c r="E149" s="19">
        <v>25</v>
      </c>
      <c r="F149" s="17"/>
      <c r="G149" s="17"/>
      <c r="H149" s="17"/>
      <c r="I149" s="17"/>
      <c r="J149" s="17">
        <f t="shared" si="36"/>
        <v>0</v>
      </c>
      <c r="K149" s="17"/>
      <c r="L149" s="17"/>
      <c r="M149" s="17"/>
      <c r="N149" s="17"/>
      <c r="O149" s="17">
        <f t="shared" si="37"/>
        <v>0</v>
      </c>
      <c r="R149" s="17"/>
      <c r="T149" s="17"/>
      <c r="U149" s="17"/>
      <c r="V149" s="17"/>
      <c r="W149" s="17">
        <f t="shared" si="38"/>
        <v>0</v>
      </c>
      <c r="X149" s="19"/>
      <c r="Y149" s="22">
        <f>+(J149*D149)+(O149*E149)+(W149*'3 31 19 payroll'!$AH$7)+X149</f>
        <v>0</v>
      </c>
      <c r="Z149" t="s">
        <v>120</v>
      </c>
      <c r="AA149" s="23"/>
      <c r="AB149" s="19"/>
      <c r="AC149" s="25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3 31 19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2019-04-05T14:36:35Z</dcterms:modified>
</cp:coreProperties>
</file>