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0A66BC6A-8583-4696-9CAD-6FA2CC4AF874}" xr6:coauthVersionLast="43" xr6:coauthVersionMax="43" xr10:uidLastSave="{00000000-0000-0000-0000-000000000000}"/>
  <bookViews>
    <workbookView xWindow="-108" yWindow="-108" windowWidth="23256" windowHeight="12576" tabRatio="787" firstSheet="2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28 19 payroll" sheetId="5" r:id="rId4"/>
    <sheet name="Inactive" sheetId="6" r:id="rId5"/>
  </sheets>
  <definedNames>
    <definedName name="_xlnm._FilterDatabase" localSheetId="3" hidden="1">'4 28 19 payroll'!$A$1:$AH$152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0" i="5" l="1"/>
  <c r="O140" i="5"/>
  <c r="Y140" i="5" s="1"/>
  <c r="J140" i="5"/>
  <c r="O27" i="5"/>
  <c r="O28" i="5"/>
  <c r="N62" i="2" l="1"/>
  <c r="M62" i="2"/>
  <c r="O62" i="2"/>
  <c r="L62" i="2"/>
  <c r="K62" i="2"/>
  <c r="W73" i="5" l="1"/>
  <c r="O73" i="5"/>
  <c r="J73" i="5"/>
  <c r="W33" i="5"/>
  <c r="O33" i="5"/>
  <c r="J33" i="5"/>
  <c r="W149" i="5"/>
  <c r="J149" i="5"/>
  <c r="O149" i="5"/>
  <c r="Y149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1" i="5"/>
  <c r="O142" i="5"/>
  <c r="O143" i="5"/>
  <c r="O144" i="5"/>
  <c r="O145" i="5"/>
  <c r="O146" i="5"/>
  <c r="O147" i="5"/>
  <c r="O148" i="5"/>
  <c r="O150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2" i="5" l="1"/>
  <c r="W142" i="5"/>
  <c r="Y142" i="5" l="1"/>
  <c r="J64" i="5"/>
  <c r="W64" i="5"/>
  <c r="J27" i="5"/>
  <c r="W27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50" i="5" l="1"/>
  <c r="J150" i="5"/>
  <c r="J129" i="5"/>
  <c r="W129" i="5"/>
  <c r="Y129" i="5" l="1"/>
  <c r="Y150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1" i="5"/>
  <c r="W143" i="5"/>
  <c r="W144" i="5"/>
  <c r="W145" i="5"/>
  <c r="W146" i="5"/>
  <c r="W147" i="5"/>
  <c r="W148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1" i="5"/>
  <c r="J143" i="5"/>
  <c r="J144" i="5"/>
  <c r="J145" i="5"/>
  <c r="J146" i="5"/>
  <c r="J147" i="5"/>
  <c r="J148" i="5"/>
  <c r="Y114" i="5" l="1"/>
  <c r="Y115" i="5"/>
  <c r="Y148" i="5"/>
  <c r="Y147" i="5"/>
  <c r="Y146" i="5"/>
  <c r="Y145" i="5"/>
  <c r="Y144" i="5"/>
  <c r="Y141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3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1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6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D151" i="5" l="1"/>
  <c r="AD153" i="5" s="1"/>
  <c r="AD154" i="5" s="1"/>
  <c r="X11" i="6"/>
  <c r="X10" i="6"/>
  <c r="X15" i="6"/>
  <c r="X18" i="6"/>
  <c r="X8" i="6"/>
  <c r="X16" i="6"/>
  <c r="X12" i="6"/>
  <c r="X13" i="6"/>
  <c r="X17" i="6"/>
  <c r="X14" i="6"/>
  <c r="X9" i="6"/>
  <c r="W5" i="5" l="1"/>
  <c r="W151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1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1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<sst xmlns="http://schemas.openxmlformats.org/spreadsheetml/2006/main" count="1677" uniqueCount="597">
  <si>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</si>
  <si>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</si>
  <si>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</si>
  <si>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</si>
  <si>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</si>
  <si>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</si>
  <si>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</si>
  <si>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</si>
  <si>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</si>
  <si>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</si>
  <si>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</si>
  <si>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</si>
  <si>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</si>
  <si>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</si>
  <si>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</si>
  <si>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</si>
  <si>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</si>
  <si>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</si>
  <si>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</si>
  <si>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</si>
  <si>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</si>
  <si>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</si>
  <si>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</si>
  <si>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</si>
  <si>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</si>
  <si>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</si>
  <si>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</si>
  <si>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</si>
  <si>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</si>
  <si>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</si>
  <si>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</si>
  <si>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</si>
  <si>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</si>
  <si>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</si>
  <si>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</si>
  <si>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</si>
  <si>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</si>
  <si>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</si>
  <si>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</si>
  <si>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</si>
  <si>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</si>
  <si>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</si>
  <si>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</si>
  <si>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</si>
  <si>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</si>
  <si>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</si>
  <si>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</si>
  <si>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</si>
  <si>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</si>
  <si>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</si>
  <si>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</si>
  <si>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</si>
  <si>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</si>
  <si>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</si>
  <si>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</si>
  <si>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</si>
  <si>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</si>
  <si>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</si>
  <si>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</si>
  <si>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</si>
  <si>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</si>
  <si>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</si>
  <si>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</si>
  <si>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</si>
  <si>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</si>
  <si>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</si>
  <si>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</si>
  <si>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</si>
  <si>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</si>
  <si>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</si>
  <si>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</si>
  <si>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</si>
  <si>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</si>
  <si>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</si>
  <si>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</si>
  <si>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</si>
  <si>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</si>
  <si>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</si>
  <si>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</si>
  <si>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</si>
  <si>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</si>
  <si>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</si>
  <si>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</si>
  <si>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</si>
  <si>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</si>
  <si>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</si>
  <si>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</si>
  <si>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</si>
  <si>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</si>
  <si>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</si>
  <si>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</si>
  <si>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</si>
  <si>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</si>
  <si>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</si>
  <si>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</si>
  <si>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</si>
  <si>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</si>
  <si>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</si>
  <si>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</si>
  <si>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</si>
  <si>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</si>
  <si>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</si>
  <si>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</si>
  <si>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</si>
  <si>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</si>
  <si>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</si>
  <si>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</si>
  <si>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</si>
  <si>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</si>
  <si>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</si>
  <si>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</si>
  <si>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</si>
  <si>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</si>
  <si>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</si>
  <si>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</si>
  <si>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</si>
  <si>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</si>
  <si>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</si>
  <si>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</si>
  <si>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</si>
  <si>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</si>
  <si>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</si>
  <si>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</si>
  <si>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</si>
  <si>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</si>
  <si>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</si>
  <si>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</si>
  <si>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</si>
  <si>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</si>
  <si>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</si>
  <si>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</si>
  <si>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</si>
  <si>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</si>
  <si>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</si>
  <si>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</si>
  <si>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</si>
  <si>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</si>
  <si>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</si>
  <si>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</si>
  <si>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</si>
  <si>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</si>
  <si>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</si>
  <si>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</si>
  <si>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</si>
  <si>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</si>
  <si>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</si>
  <si>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</si>
  <si>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</si>
  <si>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</si>
  <si>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</si>
  <si>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</si>
  <si>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</si>
  <si>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</si>
  <si>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</si>
  <si>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</si>
  <si>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</si>
  <si>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</si>
  <si>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</si>
  <si>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</si>
  <si>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</si>
  <si>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</si>
  <si>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</si>
  <si>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</si>
  <si>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</si>
  <si>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</si>
  <si>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</si>
  <si>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</si>
  <si>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</si>
  <si>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</si>
  <si>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</si>
  <si>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</si>
  <si>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</si>
  <si>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</si>
  <si>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</si>
  <si>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</si>
  <si>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</si>
  <si>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</si>
  <si>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</si>
  <si>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</si>
  <si>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</si>
  <si>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</si>
  <si>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</si>
  <si>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</si>
  <si>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</si>
  <si>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</si>
  <si>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</si>
  <si>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</si>
  <si>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</si>
  <si>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</si>
  <si>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</si>
  <si>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</si>
  <si>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</si>
  <si>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</si>
  <si>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</si>
  <si>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</si>
  <si>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</si>
  <si>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</si>
  <si>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</si>
  <si>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</si>
  <si>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</si>
  <si>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</si>
  <si>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</si>
  <si>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</si>
  <si>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</si>
  <si>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</si>
  <si>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</si>
  <si>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</si>
  <si>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</si>
  <si>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</si>
  <si>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</si>
  <si>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</si>
  <si>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</si>
  <si>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</si>
  <si>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</si>
  <si>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</si>
  <si>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</si>
  <si>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</si>
  <si>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</si>
  <si>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</si>
  <si>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</si>
  <si>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</si>
  <si>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</si>
  <si>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</si>
  <si>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</si>
  <si>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</si>
  <si>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</si>
  <si>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</si>
  <si>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</si>
  <si>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</si>
  <si>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</si>
  <si>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</si>
  <si>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</si>
  <si>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</si>
  <si>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</si>
  <si>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</si>
  <si>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</si>
  <si>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</si>
  <si>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</si>
  <si>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</si>
  <si>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</si>
  <si>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</si>
  <si>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</si>
  <si>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</si>
  <si>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</si>
  <si>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</si>
  <si>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</si>
  <si>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</si>
  <si>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</si>
  <si>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</si>
  <si>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</si>
  <si>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</si>
  <si>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</si>
  <si>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</si>
  <si>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</si>
  <si>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</si>
  <si>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</si>
  <si>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</si>
  <si>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</si>
  <si>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</si>
  <si>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</si>
  <si>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</si>
  <si>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</si>
  <si>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</si>
  <si>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</si>
  <si>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</si>
  <si>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</si>
  <si>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</si>
  <si>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</si>
  <si>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</si>
  <si>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</si>
  <si>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</si>
  <si>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</si>
  <si>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</si>
  <si>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</si>
  <si>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</si>
  <si>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</si>
  <si>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</si>
  <si>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</si>
  <si>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</si>
  <si>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</si>
  <si>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</si>
  <si>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</si>
  <si>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</si>
  <si>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</si>
  <si>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</si>
  <si>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</si>
  <si>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</si>
  <si>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</si>
  <si>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</si>
  <si>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</si>
  <si>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</si>
  <si>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</si>
  <si>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</si>
  <si>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</si>
  <si>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</si>
  <si>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</si>
  <si>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</si>
  <si>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</si>
  <si>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</si>
  <si>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</si>
  <si>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</si>
  <si>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</si>
  <si>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</si>
  <si>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</si>
  <si>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</si>
  <si>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</si>
  <si>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</si>
  <si>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</si>
  <si>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</si>
  <si>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</si>
  <si>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</si>
  <si>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</si>
  <si>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</si>
  <si>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</si>
  <si>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</si>
  <si>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</si>
  <si>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</si>
  <si>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</si>
  <si>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</si>
  <si>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</si>
  <si>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</si>
  <si>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</si>
  <si>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</si>
  <si>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</si>
  <si>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</si>
  <si>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</si>
  <si>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</si>
  <si>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</si>
  <si>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</si>
  <si>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</si>
  <si>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</si>
  <si>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</si>
  <si>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</si>
  <si>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</si>
  <si>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</si>
  <si>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</si>
  <si>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</si>
  <si>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</si>
  <si>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</si>
  <si>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</si>
  <si>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</si>
  <si>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</si>
  <si>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</si>
  <si>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</si>
  <si>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</si>
  <si>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</si>
  <si>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</si>
  <si>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</si>
  <si>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</si>
  <si>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</si>
  <si>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</si>
  <si>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</si>
  <si>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</si>
  <si>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</si>
  <si>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</si>
  <si>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</si>
  <si>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</si>
  <si>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</si>
  <si>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</si>
  <si>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</si>
  <si>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</si>
  <si>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</si>
  <si>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</si>
  <si>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</si>
  <si>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</si>
  <si>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</si>
  <si>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</si>
  <si>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</si>
  <si>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</si>
  <si>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</si>
  <si>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</si>
  <si>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</si>
  <si>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</si>
  <si>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</si>
  <si>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</si>
  <si>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</si>
  <si>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</si>
  <si>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</si>
  <si>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</si>
  <si>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</si>
  <si>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</si>
  <si>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</si>
  <si>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</si>
  <si>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</si>
  <si>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</si>
  <si>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</si>
  <si>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</si>
  <si>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</si>
  <si>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</si>
  <si>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</si>
  <si>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</si>
  <si>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</si>
  <si>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</si>
  <si>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</si>
  <si>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</si>
  <si>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</si>
  <si>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</si>
  <si>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</si>
  <si>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</si>
  <si>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</si>
  <si>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</si>
  <si>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</si>
  <si>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</si>
  <si>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</si>
  <si>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</si>
  <si>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</si>
  <si>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</si>
  <si>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</si>
  <si>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</si>
  <si>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</si>
  <si>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</si>
  <si>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</si>
  <si>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</si>
  <si>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</si>
  <si>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</si>
  <si>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</si>
  <si>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</si>
  <si>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</si>
  <si>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</si>
  <si>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</si>
  <si>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</si>
  <si>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</si>
  <si>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</si>
  <si>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</si>
  <si>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</si>
  <si>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</si>
  <si>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</si>
  <si>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</si>
  <si>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</si>
  <si>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</si>
  <si>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</si>
  <si>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</si>
  <si>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</si>
  <si>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</si>
  <si>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</si>
  <si>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</si>
  <si>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</si>
  <si>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</si>
  <si>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</si>
  <si>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</si>
  <si>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</si>
  <si>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</si>
  <si>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</si>
  <si>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</si>
  <si>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</si>
  <si>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</si>
  <si>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</si>
  <si>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</si>
  <si>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</si>
  <si>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</si>
  <si>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</si>
  <si>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</si>
  <si>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</si>
  <si>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</si>
  <si>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</si>
  <si>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</si>
  <si>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</si>
  <si>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</si>
  <si>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</si>
  <si>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</si>
  <si>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</si>
  <si>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</si>
  <si>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</si>
  <si>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</si>
  <si>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</si>
  <si>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Claude</t>
  </si>
  <si>
    <t>Zamora</t>
  </si>
  <si>
    <t>Alejandro</t>
  </si>
  <si>
    <t>Coed First Division</t>
  </si>
  <si>
    <t>Noobz</t>
  </si>
  <si>
    <t>Bout To Get Messi</t>
  </si>
  <si>
    <t>New World</t>
  </si>
  <si>
    <t>Sweded</t>
  </si>
  <si>
    <t>Filthy Animals</t>
  </si>
  <si>
    <t>Coed Second Division</t>
  </si>
  <si>
    <t>El Tri</t>
  </si>
  <si>
    <t>Just Kickin' It</t>
  </si>
  <si>
    <t>Moosehead</t>
  </si>
  <si>
    <t>FC Pompo</t>
  </si>
  <si>
    <t>Pandas</t>
  </si>
  <si>
    <t>Goatheads</t>
  </si>
  <si>
    <t>North Valley SDA</t>
  </si>
  <si>
    <t>The Curse</t>
  </si>
  <si>
    <t>Los Hurricanes</t>
  </si>
  <si>
    <t>Swingers</t>
  </si>
  <si>
    <t>Maase</t>
  </si>
  <si>
    <t>Bandits</t>
  </si>
  <si>
    <t>WestGate United</t>
  </si>
  <si>
    <t>Cobra Kai</t>
  </si>
  <si>
    <t>UNMH FC</t>
  </si>
  <si>
    <t>La Familia</t>
  </si>
  <si>
    <t>Lawn Gnomes</t>
  </si>
  <si>
    <t>Coed Third Division</t>
  </si>
  <si>
    <t>Mutiny</t>
  </si>
  <si>
    <t>Game of Throw-Ins</t>
  </si>
  <si>
    <t>Old Spice</t>
  </si>
  <si>
    <t>Bad News Bears F.C.</t>
  </si>
  <si>
    <t>Daniel</t>
  </si>
  <si>
    <t>FC Learned Foot</t>
  </si>
  <si>
    <t>Heathens</t>
  </si>
  <si>
    <t>Straight Outta Shape</t>
  </si>
  <si>
    <t>Thunder Buddies for Life</t>
  </si>
  <si>
    <t>The Justice Team</t>
  </si>
  <si>
    <t>Strangebrew</t>
  </si>
  <si>
    <t>Whatever</t>
  </si>
  <si>
    <t>Samurai Shark Squad</t>
  </si>
  <si>
    <t>Cristian</t>
  </si>
  <si>
    <t>The Ambassadors</t>
  </si>
  <si>
    <t>Marvel</t>
  </si>
  <si>
    <t>L.L.O.S</t>
  </si>
  <si>
    <t>Unicornios</t>
  </si>
  <si>
    <t>Gonzalez</t>
  </si>
  <si>
    <t>Diversity</t>
  </si>
  <si>
    <t>Dynamics</t>
  </si>
  <si>
    <t>Trinity</t>
  </si>
  <si>
    <t>Rangers</t>
  </si>
  <si>
    <t>Roadrunners</t>
  </si>
  <si>
    <t>Chelsea</t>
  </si>
  <si>
    <t>Overruled</t>
  </si>
  <si>
    <t>FC Caliente</t>
  </si>
  <si>
    <t>Men's 1st Division</t>
  </si>
  <si>
    <t>Universitarios FC</t>
  </si>
  <si>
    <t>Metro FC</t>
  </si>
  <si>
    <t>Aguilas</t>
  </si>
  <si>
    <t>Strikers FC</t>
  </si>
  <si>
    <t>Club A-1</t>
  </si>
  <si>
    <t>Pistoleros</t>
  </si>
  <si>
    <t>Trace</t>
  </si>
  <si>
    <t>Real Imperio</t>
  </si>
  <si>
    <t>Rushambo</t>
  </si>
  <si>
    <t>Dave</t>
  </si>
  <si>
    <t>Men's 2nd Division</t>
  </si>
  <si>
    <t>Stealth</t>
  </si>
  <si>
    <t>Atletico Milan</t>
  </si>
  <si>
    <t>Huarumos</t>
  </si>
  <si>
    <t>Brethren United FC</t>
  </si>
  <si>
    <t>Benedieto</t>
  </si>
  <si>
    <t>Corroles</t>
  </si>
  <si>
    <t>New Mexico Football Club</t>
  </si>
  <si>
    <t>E Pluribus Unum</t>
  </si>
  <si>
    <t>Hampton Roads</t>
  </si>
  <si>
    <t>My Little Pintos</t>
  </si>
  <si>
    <t>Lobos FC</t>
  </si>
  <si>
    <t>Kirtland FC</t>
  </si>
  <si>
    <t>Touch of Grey</t>
  </si>
  <si>
    <t>Umoja Stars</t>
  </si>
  <si>
    <t>Cuervos fc</t>
  </si>
  <si>
    <t>Sha Shou</t>
  </si>
  <si>
    <t>Dep Unam</t>
  </si>
  <si>
    <t>Bulls Devils F.C.</t>
  </si>
  <si>
    <t>Waffle House FC</t>
  </si>
  <si>
    <t>TOPSZN</t>
  </si>
  <si>
    <t>Persepolis</t>
  </si>
  <si>
    <t>Soccer Ninjas</t>
  </si>
  <si>
    <t>VfB Sandia</t>
  </si>
  <si>
    <t>The Old Republic FC</t>
  </si>
  <si>
    <t>Eesa</t>
  </si>
  <si>
    <t>Solimon</t>
  </si>
  <si>
    <t>Men's 3rd Division</t>
  </si>
  <si>
    <t>Second Sons</t>
  </si>
  <si>
    <t>Rogues</t>
  </si>
  <si>
    <t>Bushwhackers</t>
  </si>
  <si>
    <t>Reavers</t>
  </si>
  <si>
    <t>Los Seven</t>
  </si>
  <si>
    <t>The Crew</t>
  </si>
  <si>
    <t>Los Booorgaars</t>
  </si>
  <si>
    <t>Bandidos</t>
  </si>
  <si>
    <t>Metal Slugs</t>
  </si>
  <si>
    <t>Grass Stains</t>
  </si>
  <si>
    <t>FC Chicken Killers</t>
  </si>
  <si>
    <t>Cosmik Debris</t>
  </si>
  <si>
    <t>Hogsbreath</t>
  </si>
  <si>
    <t>Libertad</t>
  </si>
  <si>
    <t>Tuzos</t>
  </si>
  <si>
    <t>Streetfrogs</t>
  </si>
  <si>
    <t>Women's 2nd Division</t>
  </si>
  <si>
    <t>Fire</t>
  </si>
  <si>
    <t>Wolverines</t>
  </si>
  <si>
    <t>Furia Extrema</t>
  </si>
  <si>
    <t>NMT MINERS WSC</t>
  </si>
  <si>
    <t>Dynasty</t>
  </si>
  <si>
    <t>Ms. Fits VFB</t>
  </si>
  <si>
    <t>Women's 3rd Division</t>
  </si>
  <si>
    <t>Newton's Angels</t>
  </si>
  <si>
    <t>Express</t>
  </si>
  <si>
    <t>Orion</t>
  </si>
  <si>
    <t>Revolution</t>
  </si>
  <si>
    <t>Wonder Women</t>
  </si>
  <si>
    <t>Violet Femmes</t>
  </si>
  <si>
    <t>Zami</t>
  </si>
  <si>
    <t>Women's 1st Division</t>
  </si>
  <si>
    <t>Godzilla</t>
  </si>
  <si>
    <t>AUFC Fusion</t>
  </si>
  <si>
    <t>Burque</t>
  </si>
  <si>
    <t>En Fuego FC</t>
  </si>
  <si>
    <t>Odyssey</t>
  </si>
  <si>
    <t>Centellas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</si>
</sst>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5" borderId="0" xfId="0" applyFill="1"/>
    <xf numFmtId="0" fontId="4" fillId="0" borderId="0" xfId="0" applyFont="1" applyFill="1"/>
    <xf numFmtId="0" fontId="0" fillId="0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WhiteSpace="0" zoomScaleNormal="100" workbookViewId="0">
      <selection activeCell="L3" sqref="L3:M57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43587</v>
      </c>
      <c r="B1" s="1"/>
    </row>
    <row r="2" spans="1:13" x14ac:dyDescent="0.25">
      <c r="F2" s="8"/>
      <c r="H2" s="38" t="s">
        <v>99</v>
      </c>
      <c r="I2" s="38"/>
      <c r="J2" s="38" t="s">
        <v>100</v>
      </c>
      <c r="K2" s="38"/>
      <c r="L2" s="38" t="s">
        <v>101</v>
      </c>
      <c r="M2" s="38"/>
    </row>
    <row r="3" spans="1:13" x14ac:dyDescent="0.25">
      <c r="A3" s="33">
        <v>1</v>
      </c>
      <c r="B3" s="33">
        <v>74028</v>
      </c>
      <c r="C3" s="33" t="s">
        <v>468</v>
      </c>
      <c r="D3" s="33" t="s">
        <v>471</v>
      </c>
      <c r="E3" s="34" t="s">
        <v>470</v>
      </c>
      <c r="F3" s="34">
        <v>43583</v>
      </c>
      <c r="G3" s="35">
        <v>43583.885413460652</v>
      </c>
      <c r="H3" s="33" t="s">
        <v>38</v>
      </c>
      <c r="I3" s="33" t="s">
        <v>310</v>
      </c>
      <c r="J3" s="33" t="s">
        <v>24</v>
      </c>
      <c r="K3" t="s">
        <v>185</v>
      </c>
      <c r="L3" t="s">
        <v>556</v>
      </c>
      <c r="M3" t="s">
        <v>557</v>
      </c>
    </row>
    <row r="4" spans="1:13" x14ac:dyDescent="0.25">
      <c r="A4">
        <v>2</v>
      </c>
      <c r="B4">
        <v>74029</v>
      </c>
      <c r="C4" t="s">
        <v>468</v>
      </c>
      <c r="D4" t="s">
        <v>594</v>
      </c>
      <c r="E4" t="s">
        <v>472</v>
      </c>
      <c r="F4" s="1">
        <v>43583</v>
      </c>
      <c r="G4" s="41">
        <v>43584.521864618058</v>
      </c>
      <c r="H4" t="s">
        <v>58</v>
      </c>
      <c r="I4" t="s">
        <v>59</v>
      </c>
      <c r="J4" t="s">
        <v>375</v>
      </c>
      <c r="K4" t="s">
        <v>376</v>
      </c>
      <c r="L4" t="s">
        <v>24</v>
      </c>
      <c r="M4" t="s">
        <v>185</v>
      </c>
    </row>
    <row r="5" spans="1:13" x14ac:dyDescent="0.25">
      <c r="A5">
        <v>3</v>
      </c>
      <c r="B5">
        <v>74030</v>
      </c>
      <c r="C5" t="s">
        <v>468</v>
      </c>
      <c r="D5" t="s">
        <v>473</v>
      </c>
      <c r="E5" t="s">
        <v>469</v>
      </c>
      <c r="F5" s="1">
        <v>43583</v>
      </c>
      <c r="G5" s="41">
        <v>43584.814991041669</v>
      </c>
      <c r="H5" t="s">
        <v>47</v>
      </c>
      <c r="I5" t="s">
        <v>260</v>
      </c>
      <c r="J5" t="s">
        <v>24</v>
      </c>
      <c r="K5" t="s">
        <v>185</v>
      </c>
      <c r="L5" t="s">
        <v>375</v>
      </c>
      <c r="M5" t="s">
        <v>376</v>
      </c>
    </row>
    <row r="6" spans="1:13" x14ac:dyDescent="0.25">
      <c r="A6">
        <v>4</v>
      </c>
      <c r="B6">
        <v>74114</v>
      </c>
      <c r="C6" t="s">
        <v>474</v>
      </c>
      <c r="D6" t="s">
        <v>486</v>
      </c>
      <c r="E6" t="s">
        <v>490</v>
      </c>
      <c r="F6" s="1">
        <v>43583</v>
      </c>
      <c r="G6" s="41">
        <v>43583.494884178239</v>
      </c>
      <c r="H6" t="s">
        <v>506</v>
      </c>
      <c r="I6" t="s">
        <v>437</v>
      </c>
      <c r="J6" t="s">
        <v>357</v>
      </c>
      <c r="K6" t="s">
        <v>371</v>
      </c>
      <c r="L6" t="s">
        <v>47</v>
      </c>
      <c r="M6" t="s">
        <v>130</v>
      </c>
    </row>
    <row r="7" spans="1:13" x14ac:dyDescent="0.25">
      <c r="A7">
        <v>5</v>
      </c>
      <c r="B7" s="42">
        <v>74115</v>
      </c>
      <c r="C7" t="s">
        <v>474</v>
      </c>
      <c r="D7" t="s">
        <v>475</v>
      </c>
      <c r="E7" t="s">
        <v>478</v>
      </c>
      <c r="F7" s="1">
        <v>43583</v>
      </c>
      <c r="G7" s="41">
        <v>43583.840396944448</v>
      </c>
      <c r="H7" t="s">
        <v>78</v>
      </c>
      <c r="I7" t="s">
        <v>79</v>
      </c>
      <c r="J7" t="s">
        <v>27</v>
      </c>
      <c r="K7" t="s">
        <v>459</v>
      </c>
      <c r="L7" s="12" t="s">
        <v>256</v>
      </c>
    </row>
    <row r="8" spans="1:13" x14ac:dyDescent="0.25">
      <c r="A8">
        <v>6</v>
      </c>
      <c r="B8">
        <v>74116</v>
      </c>
      <c r="C8" t="s">
        <v>474</v>
      </c>
      <c r="D8" t="s">
        <v>484</v>
      </c>
      <c r="E8" t="s">
        <v>479</v>
      </c>
      <c r="F8" s="1">
        <v>43583</v>
      </c>
      <c r="G8" s="41">
        <v>43584.856698391202</v>
      </c>
      <c r="H8" t="s">
        <v>249</v>
      </c>
      <c r="I8" t="s">
        <v>96</v>
      </c>
      <c r="J8" t="s">
        <v>11</v>
      </c>
      <c r="K8" t="s">
        <v>454</v>
      </c>
      <c r="L8" t="s">
        <v>357</v>
      </c>
      <c r="M8" t="s">
        <v>371</v>
      </c>
    </row>
    <row r="9" spans="1:13" x14ac:dyDescent="0.25">
      <c r="A9">
        <v>7</v>
      </c>
      <c r="B9" s="42">
        <v>74117</v>
      </c>
      <c r="C9" t="s">
        <v>474</v>
      </c>
      <c r="D9" t="s">
        <v>488</v>
      </c>
      <c r="E9" t="s">
        <v>476</v>
      </c>
      <c r="F9" s="1">
        <v>43583</v>
      </c>
      <c r="G9" s="41">
        <v>43584.877972951392</v>
      </c>
      <c r="H9" t="s">
        <v>125</v>
      </c>
      <c r="I9" t="s">
        <v>96</v>
      </c>
      <c r="J9" t="s">
        <v>47</v>
      </c>
      <c r="K9" t="s">
        <v>130</v>
      </c>
      <c r="L9" s="12" t="s">
        <v>256</v>
      </c>
    </row>
    <row r="10" spans="1:13" x14ac:dyDescent="0.25">
      <c r="A10">
        <v>8</v>
      </c>
      <c r="B10" s="15">
        <v>74118</v>
      </c>
      <c r="C10" t="s">
        <v>474</v>
      </c>
      <c r="D10" t="s">
        <v>483</v>
      </c>
      <c r="E10" t="s">
        <v>480</v>
      </c>
      <c r="F10" s="1">
        <v>43583</v>
      </c>
      <c r="G10" s="41">
        <v>43584.030547210648</v>
      </c>
      <c r="H10" t="s">
        <v>26</v>
      </c>
      <c r="I10" t="s">
        <v>76</v>
      </c>
      <c r="J10" s="12" t="s">
        <v>256</v>
      </c>
      <c r="L10" s="12" t="s">
        <v>256</v>
      </c>
    </row>
    <row r="11" spans="1:13" x14ac:dyDescent="0.25">
      <c r="A11">
        <v>9</v>
      </c>
      <c r="B11">
        <v>74120</v>
      </c>
      <c r="C11" t="s">
        <v>474</v>
      </c>
      <c r="D11" t="s">
        <v>487</v>
      </c>
      <c r="E11" t="s">
        <v>477</v>
      </c>
      <c r="F11" s="1">
        <v>43583</v>
      </c>
      <c r="G11" s="41">
        <v>43585.697423171296</v>
      </c>
      <c r="H11" t="s">
        <v>207</v>
      </c>
      <c r="I11" t="s">
        <v>208</v>
      </c>
      <c r="J11" t="s">
        <v>11</v>
      </c>
      <c r="K11" t="s">
        <v>454</v>
      </c>
      <c r="L11" t="s">
        <v>38</v>
      </c>
      <c r="M11" t="s">
        <v>310</v>
      </c>
    </row>
    <row r="12" spans="1:13" x14ac:dyDescent="0.25">
      <c r="A12">
        <v>10</v>
      </c>
      <c r="B12">
        <v>74121</v>
      </c>
      <c r="C12" t="s">
        <v>474</v>
      </c>
      <c r="D12" t="s">
        <v>489</v>
      </c>
      <c r="E12" t="s">
        <v>481</v>
      </c>
      <c r="F12" s="1">
        <v>43583</v>
      </c>
      <c r="G12" s="41">
        <v>43584.861156261577</v>
      </c>
      <c r="H12" t="s">
        <v>249</v>
      </c>
      <c r="I12" t="s">
        <v>96</v>
      </c>
      <c r="J12" t="s">
        <v>556</v>
      </c>
      <c r="K12" t="s">
        <v>557</v>
      </c>
      <c r="L12" t="s">
        <v>145</v>
      </c>
      <c r="M12" t="s">
        <v>73</v>
      </c>
    </row>
    <row r="13" spans="1:13" x14ac:dyDescent="0.25">
      <c r="A13">
        <v>11</v>
      </c>
      <c r="B13">
        <v>74122</v>
      </c>
      <c r="C13" t="s">
        <v>474</v>
      </c>
      <c r="D13" t="s">
        <v>482</v>
      </c>
      <c r="E13" t="s">
        <v>491</v>
      </c>
      <c r="F13" s="1">
        <v>43583</v>
      </c>
      <c r="G13" s="41">
        <v>43584.882719317131</v>
      </c>
      <c r="H13" t="s">
        <v>125</v>
      </c>
      <c r="I13" t="s">
        <v>96</v>
      </c>
      <c r="J13" t="s">
        <v>38</v>
      </c>
      <c r="K13" t="s">
        <v>310</v>
      </c>
      <c r="L13" t="s">
        <v>36</v>
      </c>
      <c r="M13" t="s">
        <v>63</v>
      </c>
    </row>
    <row r="14" spans="1:13" x14ac:dyDescent="0.25">
      <c r="A14">
        <v>12</v>
      </c>
      <c r="B14" s="15">
        <v>74284</v>
      </c>
      <c r="C14" t="s">
        <v>492</v>
      </c>
      <c r="D14" t="s">
        <v>510</v>
      </c>
      <c r="E14" t="s">
        <v>500</v>
      </c>
      <c r="F14" s="1">
        <v>43583</v>
      </c>
      <c r="G14" s="41">
        <v>43584.579073738423</v>
      </c>
      <c r="H14" t="s">
        <v>44</v>
      </c>
      <c r="I14" t="s">
        <v>393</v>
      </c>
      <c r="J14" s="12" t="s">
        <v>256</v>
      </c>
      <c r="L14" s="12" t="s">
        <v>256</v>
      </c>
    </row>
    <row r="15" spans="1:13" x14ac:dyDescent="0.25">
      <c r="A15">
        <v>13</v>
      </c>
      <c r="B15" s="15">
        <v>74285</v>
      </c>
      <c r="C15" t="s">
        <v>492</v>
      </c>
      <c r="D15" t="s">
        <v>513</v>
      </c>
      <c r="E15" t="s">
        <v>509</v>
      </c>
      <c r="F15" s="1">
        <v>43583</v>
      </c>
      <c r="G15" s="41">
        <v>43583.912844907405</v>
      </c>
      <c r="H15" t="s">
        <v>497</v>
      </c>
      <c r="I15" t="s">
        <v>190</v>
      </c>
      <c r="J15" s="12" t="s">
        <v>256</v>
      </c>
      <c r="L15" s="12" t="s">
        <v>256</v>
      </c>
    </row>
    <row r="16" spans="1:13" x14ac:dyDescent="0.25">
      <c r="A16">
        <v>14</v>
      </c>
      <c r="B16" s="42">
        <v>74286</v>
      </c>
      <c r="C16" t="s">
        <v>492</v>
      </c>
      <c r="D16" t="s">
        <v>501</v>
      </c>
      <c r="E16" t="s">
        <v>504</v>
      </c>
      <c r="F16" s="1">
        <v>43583</v>
      </c>
      <c r="G16" s="41">
        <v>43584.396968981484</v>
      </c>
      <c r="H16" t="s">
        <v>47</v>
      </c>
      <c r="I16" t="s">
        <v>260</v>
      </c>
      <c r="J16" t="s">
        <v>145</v>
      </c>
      <c r="K16" t="s">
        <v>73</v>
      </c>
      <c r="L16" s="12" t="s">
        <v>256</v>
      </c>
    </row>
    <row r="17" spans="1:13" x14ac:dyDescent="0.25">
      <c r="A17">
        <v>15</v>
      </c>
      <c r="B17" s="42">
        <v>74287</v>
      </c>
      <c r="C17" t="s">
        <v>492</v>
      </c>
      <c r="D17" t="s">
        <v>508</v>
      </c>
      <c r="E17" t="s">
        <v>498</v>
      </c>
      <c r="F17" s="1">
        <v>43583</v>
      </c>
      <c r="G17" s="41">
        <v>43583.845057638886</v>
      </c>
      <c r="H17" t="s">
        <v>78</v>
      </c>
      <c r="I17" t="s">
        <v>79</v>
      </c>
      <c r="J17" t="s">
        <v>27</v>
      </c>
      <c r="K17" t="s">
        <v>459</v>
      </c>
      <c r="L17" s="12" t="s">
        <v>256</v>
      </c>
    </row>
    <row r="18" spans="1:13" x14ac:dyDescent="0.25">
      <c r="A18">
        <v>16</v>
      </c>
      <c r="B18" s="15">
        <v>74288</v>
      </c>
      <c r="C18" t="s">
        <v>492</v>
      </c>
      <c r="D18" t="s">
        <v>514</v>
      </c>
      <c r="E18" t="s">
        <v>494</v>
      </c>
      <c r="F18" s="1">
        <v>43583</v>
      </c>
      <c r="G18" s="41">
        <v>43584.799305787034</v>
      </c>
      <c r="H18" t="s">
        <v>1</v>
      </c>
      <c r="I18" t="s">
        <v>96</v>
      </c>
      <c r="J18" s="12" t="s">
        <v>256</v>
      </c>
      <c r="L18" s="12" t="s">
        <v>256</v>
      </c>
    </row>
    <row r="19" spans="1:13" x14ac:dyDescent="0.25">
      <c r="A19">
        <v>17</v>
      </c>
      <c r="B19">
        <v>74289</v>
      </c>
      <c r="C19" t="s">
        <v>492</v>
      </c>
      <c r="D19" t="s">
        <v>505</v>
      </c>
      <c r="E19" t="s">
        <v>502</v>
      </c>
      <c r="F19" s="1">
        <v>43583</v>
      </c>
      <c r="G19" s="41">
        <v>43584.914705162038</v>
      </c>
      <c r="H19" t="s">
        <v>150</v>
      </c>
      <c r="I19" t="s">
        <v>151</v>
      </c>
      <c r="J19" t="s">
        <v>0</v>
      </c>
      <c r="K19" t="s">
        <v>37</v>
      </c>
      <c r="L19" t="s">
        <v>44</v>
      </c>
      <c r="M19" t="s">
        <v>393</v>
      </c>
    </row>
    <row r="20" spans="1:13" x14ac:dyDescent="0.25">
      <c r="A20">
        <v>18</v>
      </c>
      <c r="B20">
        <v>74290</v>
      </c>
      <c r="C20" t="s">
        <v>492</v>
      </c>
      <c r="D20" t="s">
        <v>503</v>
      </c>
      <c r="E20" t="s">
        <v>499</v>
      </c>
      <c r="F20" s="1">
        <v>43583</v>
      </c>
      <c r="G20" s="41">
        <v>43583.917912037039</v>
      </c>
      <c r="H20" t="s">
        <v>497</v>
      </c>
      <c r="I20" t="s">
        <v>190</v>
      </c>
      <c r="J20" t="s">
        <v>145</v>
      </c>
      <c r="K20" t="s">
        <v>73</v>
      </c>
      <c r="L20" s="12" t="s">
        <v>256</v>
      </c>
    </row>
    <row r="21" spans="1:13" x14ac:dyDescent="0.25">
      <c r="A21">
        <v>19</v>
      </c>
      <c r="B21">
        <v>74291</v>
      </c>
      <c r="C21" t="s">
        <v>492</v>
      </c>
      <c r="D21" t="s">
        <v>495</v>
      </c>
      <c r="E21" t="s">
        <v>507</v>
      </c>
      <c r="F21" s="1">
        <v>43583</v>
      </c>
      <c r="G21" s="41">
        <v>43583.848044699072</v>
      </c>
      <c r="H21" t="s">
        <v>78</v>
      </c>
      <c r="I21" t="s">
        <v>79</v>
      </c>
      <c r="J21" t="s">
        <v>27</v>
      </c>
      <c r="K21" t="s">
        <v>459</v>
      </c>
      <c r="L21" t="s">
        <v>497</v>
      </c>
      <c r="M21" t="s">
        <v>222</v>
      </c>
    </row>
    <row r="22" spans="1:13" x14ac:dyDescent="0.25">
      <c r="A22">
        <v>20</v>
      </c>
      <c r="B22" s="42">
        <v>74292</v>
      </c>
      <c r="C22" t="s">
        <v>492</v>
      </c>
      <c r="D22" t="s">
        <v>515</v>
      </c>
      <c r="E22" t="s">
        <v>516</v>
      </c>
      <c r="F22" s="1">
        <v>43583</v>
      </c>
      <c r="G22" s="41">
        <v>43583.863526608795</v>
      </c>
      <c r="H22" t="s">
        <v>38</v>
      </c>
      <c r="I22" t="s">
        <v>39</v>
      </c>
      <c r="J22" t="s">
        <v>145</v>
      </c>
      <c r="K22" t="s">
        <v>73</v>
      </c>
      <c r="L22" s="12" t="s">
        <v>256</v>
      </c>
    </row>
    <row r="23" spans="1:13" x14ac:dyDescent="0.25">
      <c r="A23">
        <v>21</v>
      </c>
      <c r="B23" s="15">
        <v>74293</v>
      </c>
      <c r="C23" t="s">
        <v>492</v>
      </c>
      <c r="D23" t="s">
        <v>517</v>
      </c>
      <c r="E23" t="s">
        <v>518</v>
      </c>
      <c r="F23" s="1">
        <v>43583</v>
      </c>
      <c r="G23" s="41">
        <v>43584.917853472223</v>
      </c>
      <c r="H23" t="s">
        <v>150</v>
      </c>
      <c r="I23" t="s">
        <v>151</v>
      </c>
      <c r="J23" s="12" t="s">
        <v>256</v>
      </c>
      <c r="L23" s="12" t="s">
        <v>256</v>
      </c>
    </row>
    <row r="24" spans="1:13" x14ac:dyDescent="0.25">
      <c r="A24">
        <v>22</v>
      </c>
      <c r="B24" s="15">
        <v>74294</v>
      </c>
      <c r="C24" t="s">
        <v>492</v>
      </c>
      <c r="D24" t="s">
        <v>519</v>
      </c>
      <c r="E24" t="s">
        <v>493</v>
      </c>
      <c r="F24" s="1">
        <v>43583</v>
      </c>
      <c r="G24" s="41">
        <v>43583.657503449074</v>
      </c>
      <c r="H24" t="s">
        <v>506</v>
      </c>
      <c r="I24" t="s">
        <v>437</v>
      </c>
      <c r="J24" s="12" t="s">
        <v>256</v>
      </c>
      <c r="L24" s="12" t="s">
        <v>256</v>
      </c>
    </row>
    <row r="25" spans="1:13" x14ac:dyDescent="0.25">
      <c r="A25">
        <v>23</v>
      </c>
      <c r="B25" s="42">
        <v>74295</v>
      </c>
      <c r="C25" t="s">
        <v>492</v>
      </c>
      <c r="D25" t="s">
        <v>496</v>
      </c>
      <c r="E25" t="s">
        <v>512</v>
      </c>
      <c r="F25" s="1">
        <v>43583</v>
      </c>
      <c r="G25" s="41">
        <v>43584.803937037039</v>
      </c>
      <c r="H25" t="s">
        <v>456</v>
      </c>
      <c r="I25" t="s">
        <v>511</v>
      </c>
      <c r="J25" t="s">
        <v>27</v>
      </c>
      <c r="K25" t="s">
        <v>459</v>
      </c>
      <c r="L25" s="12" t="s">
        <v>256</v>
      </c>
    </row>
    <row r="26" spans="1:13" x14ac:dyDescent="0.25">
      <c r="A26">
        <v>25</v>
      </c>
      <c r="B26">
        <v>74329</v>
      </c>
      <c r="C26" t="s">
        <v>520</v>
      </c>
      <c r="D26" t="s">
        <v>523</v>
      </c>
      <c r="E26" t="s">
        <v>528</v>
      </c>
      <c r="F26" s="1">
        <v>43583</v>
      </c>
      <c r="G26" s="41">
        <v>43583.608913969911</v>
      </c>
      <c r="H26" t="s">
        <v>506</v>
      </c>
      <c r="I26" t="s">
        <v>437</v>
      </c>
      <c r="J26" t="s">
        <v>263</v>
      </c>
      <c r="K26" t="s">
        <v>73</v>
      </c>
      <c r="L26" t="s">
        <v>465</v>
      </c>
      <c r="M26" t="s">
        <v>466</v>
      </c>
    </row>
    <row r="27" spans="1:13" x14ac:dyDescent="0.25">
      <c r="A27">
        <v>26</v>
      </c>
      <c r="B27">
        <v>74330</v>
      </c>
      <c r="C27" t="s">
        <v>520</v>
      </c>
      <c r="D27" t="s">
        <v>526</v>
      </c>
      <c r="E27" t="s">
        <v>529</v>
      </c>
      <c r="F27" s="1">
        <v>43583</v>
      </c>
      <c r="G27" s="41">
        <v>43583.879015324077</v>
      </c>
      <c r="H27" t="s">
        <v>527</v>
      </c>
      <c r="I27" t="s">
        <v>351</v>
      </c>
      <c r="J27" t="s">
        <v>530</v>
      </c>
      <c r="K27" t="s">
        <v>172</v>
      </c>
      <c r="L27" t="s">
        <v>465</v>
      </c>
      <c r="M27" t="s">
        <v>466</v>
      </c>
    </row>
    <row r="28" spans="1:13" x14ac:dyDescent="0.25">
      <c r="A28">
        <v>27</v>
      </c>
      <c r="B28">
        <v>74331</v>
      </c>
      <c r="C28" t="s">
        <v>520</v>
      </c>
      <c r="D28" t="s">
        <v>524</v>
      </c>
      <c r="E28" t="s">
        <v>521</v>
      </c>
      <c r="F28" s="1">
        <v>43583</v>
      </c>
      <c r="G28" s="41">
        <v>43583.945909212962</v>
      </c>
      <c r="H28" t="s">
        <v>30</v>
      </c>
      <c r="I28" t="s">
        <v>229</v>
      </c>
      <c r="J28" t="s">
        <v>506</v>
      </c>
      <c r="K28" t="s">
        <v>437</v>
      </c>
      <c r="L28" t="s">
        <v>527</v>
      </c>
      <c r="M28" t="s">
        <v>351</v>
      </c>
    </row>
    <row r="29" spans="1:13" x14ac:dyDescent="0.25">
      <c r="A29">
        <v>28</v>
      </c>
      <c r="B29">
        <v>74477</v>
      </c>
      <c r="C29" t="s">
        <v>531</v>
      </c>
      <c r="D29" t="s">
        <v>533</v>
      </c>
      <c r="E29" t="s">
        <v>547</v>
      </c>
      <c r="F29" s="1">
        <v>43583</v>
      </c>
      <c r="G29" s="41">
        <v>43587.393213055555</v>
      </c>
      <c r="H29" t="s">
        <v>363</v>
      </c>
      <c r="I29" t="s">
        <v>364</v>
      </c>
      <c r="J29" t="s">
        <v>446</v>
      </c>
      <c r="K29" t="s">
        <v>447</v>
      </c>
      <c r="L29" t="s">
        <v>465</v>
      </c>
      <c r="M29" t="s">
        <v>466</v>
      </c>
    </row>
    <row r="30" spans="1:13" x14ac:dyDescent="0.25">
      <c r="A30">
        <v>29</v>
      </c>
      <c r="B30">
        <v>74478</v>
      </c>
      <c r="C30" t="s">
        <v>531</v>
      </c>
      <c r="D30" t="s">
        <v>542</v>
      </c>
      <c r="E30" t="s">
        <v>540</v>
      </c>
      <c r="F30" s="1">
        <v>43583</v>
      </c>
      <c r="G30" s="41">
        <v>43584.609939803238</v>
      </c>
      <c r="H30" t="s">
        <v>54</v>
      </c>
      <c r="I30" t="s">
        <v>55</v>
      </c>
      <c r="J30" t="s">
        <v>16</v>
      </c>
      <c r="K30" t="s">
        <v>17</v>
      </c>
      <c r="L30" t="s">
        <v>263</v>
      </c>
      <c r="M30" t="s">
        <v>73</v>
      </c>
    </row>
    <row r="31" spans="1:13" x14ac:dyDescent="0.25">
      <c r="A31">
        <v>30</v>
      </c>
      <c r="B31" s="42">
        <v>74479</v>
      </c>
      <c r="C31" t="s">
        <v>531</v>
      </c>
      <c r="D31" t="s">
        <v>545</v>
      </c>
      <c r="E31" t="s">
        <v>551</v>
      </c>
      <c r="F31" s="1">
        <v>43583</v>
      </c>
      <c r="G31" s="41">
        <v>43583.903310949077</v>
      </c>
      <c r="H31" t="s">
        <v>38</v>
      </c>
      <c r="I31" t="s">
        <v>39</v>
      </c>
      <c r="J31" t="s">
        <v>125</v>
      </c>
      <c r="K31" t="s">
        <v>316</v>
      </c>
      <c r="L31" s="12" t="s">
        <v>256</v>
      </c>
    </row>
    <row r="32" spans="1:13" x14ac:dyDescent="0.25">
      <c r="A32">
        <v>31</v>
      </c>
      <c r="B32" s="42">
        <v>74480</v>
      </c>
      <c r="C32" t="s">
        <v>531</v>
      </c>
      <c r="D32" t="s">
        <v>543</v>
      </c>
      <c r="E32" t="s">
        <v>535</v>
      </c>
      <c r="F32" s="1">
        <v>43583</v>
      </c>
      <c r="G32" s="41">
        <v>43587.403974490742</v>
      </c>
      <c r="H32" t="s">
        <v>363</v>
      </c>
      <c r="I32" t="s">
        <v>364</v>
      </c>
      <c r="J32" t="s">
        <v>556</v>
      </c>
      <c r="K32" t="s">
        <v>557</v>
      </c>
      <c r="L32" s="12" t="s">
        <v>256</v>
      </c>
    </row>
    <row r="33" spans="1:13" x14ac:dyDescent="0.25">
      <c r="A33">
        <v>32</v>
      </c>
      <c r="B33">
        <v>74481</v>
      </c>
      <c r="C33" t="s">
        <v>531</v>
      </c>
      <c r="D33" t="s">
        <v>549</v>
      </c>
      <c r="E33" t="s">
        <v>534</v>
      </c>
      <c r="F33" s="1">
        <v>43583</v>
      </c>
      <c r="G33" s="41">
        <v>43583.871893252312</v>
      </c>
      <c r="H33" t="s">
        <v>38</v>
      </c>
      <c r="I33" t="s">
        <v>39</v>
      </c>
      <c r="J33" t="s">
        <v>446</v>
      </c>
      <c r="K33" t="s">
        <v>447</v>
      </c>
      <c r="L33" t="s">
        <v>54</v>
      </c>
      <c r="M33" t="s">
        <v>55</v>
      </c>
    </row>
    <row r="34" spans="1:13" x14ac:dyDescent="0.25">
      <c r="A34">
        <v>33</v>
      </c>
      <c r="B34" s="42">
        <v>74482</v>
      </c>
      <c r="C34" t="s">
        <v>531</v>
      </c>
      <c r="D34" t="s">
        <v>548</v>
      </c>
      <c r="E34" t="s">
        <v>538</v>
      </c>
      <c r="F34" s="1">
        <v>43583</v>
      </c>
      <c r="G34" s="41">
        <v>43584.416483009256</v>
      </c>
      <c r="H34" t="s">
        <v>47</v>
      </c>
      <c r="I34" t="s">
        <v>260</v>
      </c>
      <c r="J34" t="s">
        <v>36</v>
      </c>
      <c r="K34" t="s">
        <v>63</v>
      </c>
      <c r="L34" s="12" t="s">
        <v>256</v>
      </c>
    </row>
    <row r="35" spans="1:13" x14ac:dyDescent="0.25">
      <c r="A35">
        <v>34</v>
      </c>
      <c r="B35" s="42">
        <v>74483</v>
      </c>
      <c r="C35" t="s">
        <v>531</v>
      </c>
      <c r="D35" t="s">
        <v>554</v>
      </c>
      <c r="E35" t="s">
        <v>532</v>
      </c>
      <c r="F35" s="1">
        <v>43583</v>
      </c>
      <c r="G35" s="41">
        <v>43587.410160069441</v>
      </c>
      <c r="H35" t="s">
        <v>363</v>
      </c>
      <c r="I35" t="s">
        <v>364</v>
      </c>
      <c r="J35" t="s">
        <v>556</v>
      </c>
      <c r="K35" t="s">
        <v>557</v>
      </c>
      <c r="L35" s="12" t="s">
        <v>256</v>
      </c>
    </row>
    <row r="36" spans="1:13" x14ac:dyDescent="0.25">
      <c r="A36">
        <v>35</v>
      </c>
      <c r="B36">
        <v>74484</v>
      </c>
      <c r="C36" t="s">
        <v>531</v>
      </c>
      <c r="D36" t="s">
        <v>539</v>
      </c>
      <c r="E36" t="s">
        <v>541</v>
      </c>
      <c r="F36" s="1">
        <v>43583</v>
      </c>
      <c r="G36" s="41">
        <v>43584.52520614583</v>
      </c>
      <c r="H36" t="s">
        <v>58</v>
      </c>
      <c r="I36" t="s">
        <v>59</v>
      </c>
      <c r="J36" t="s">
        <v>446</v>
      </c>
      <c r="K36" t="s">
        <v>447</v>
      </c>
      <c r="L36" t="s">
        <v>16</v>
      </c>
      <c r="M36" t="s">
        <v>485</v>
      </c>
    </row>
    <row r="37" spans="1:13" x14ac:dyDescent="0.25">
      <c r="A37">
        <v>36</v>
      </c>
      <c r="B37" s="42">
        <v>74485</v>
      </c>
      <c r="C37" t="s">
        <v>531</v>
      </c>
      <c r="D37" t="s">
        <v>553</v>
      </c>
      <c r="E37" t="s">
        <v>550</v>
      </c>
      <c r="F37" s="1">
        <v>43583</v>
      </c>
      <c r="G37" s="41">
        <v>43584.822529016201</v>
      </c>
      <c r="H37" t="s">
        <v>249</v>
      </c>
      <c r="I37" t="s">
        <v>96</v>
      </c>
      <c r="J37" t="s">
        <v>36</v>
      </c>
      <c r="K37" t="s">
        <v>63</v>
      </c>
      <c r="L37" s="12" t="s">
        <v>256</v>
      </c>
    </row>
    <row r="38" spans="1:13" x14ac:dyDescent="0.25">
      <c r="A38">
        <v>37</v>
      </c>
      <c r="B38">
        <v>74486</v>
      </c>
      <c r="C38" t="s">
        <v>531</v>
      </c>
      <c r="D38" t="s">
        <v>555</v>
      </c>
      <c r="E38" t="s">
        <v>544</v>
      </c>
      <c r="F38" s="1">
        <v>43583</v>
      </c>
      <c r="H38" t="s">
        <v>465</v>
      </c>
      <c r="I38" t="s">
        <v>466</v>
      </c>
      <c r="J38" t="s">
        <v>530</v>
      </c>
      <c r="K38" t="s">
        <v>172</v>
      </c>
      <c r="L38" t="s">
        <v>363</v>
      </c>
      <c r="M38" t="s">
        <v>364</v>
      </c>
    </row>
    <row r="39" spans="1:13" x14ac:dyDescent="0.25">
      <c r="A39">
        <v>38</v>
      </c>
      <c r="B39">
        <v>74487</v>
      </c>
      <c r="C39" t="s">
        <v>531</v>
      </c>
      <c r="D39" t="s">
        <v>546</v>
      </c>
      <c r="E39" t="s">
        <v>552</v>
      </c>
      <c r="F39" s="1">
        <v>43583</v>
      </c>
      <c r="G39" s="41">
        <v>43584.783577106478</v>
      </c>
      <c r="H39" t="s">
        <v>1</v>
      </c>
      <c r="I39" t="s">
        <v>96</v>
      </c>
      <c r="J39" t="s">
        <v>16</v>
      </c>
      <c r="K39" t="s">
        <v>485</v>
      </c>
      <c r="L39" t="s">
        <v>446</v>
      </c>
      <c r="M39" t="s">
        <v>447</v>
      </c>
    </row>
    <row r="40" spans="1:13" x14ac:dyDescent="0.25">
      <c r="A40">
        <v>39</v>
      </c>
      <c r="B40" s="42">
        <v>74556</v>
      </c>
      <c r="C40" t="s">
        <v>558</v>
      </c>
      <c r="D40" t="s">
        <v>560</v>
      </c>
      <c r="E40" t="s">
        <v>571</v>
      </c>
      <c r="F40" s="1">
        <v>43583</v>
      </c>
      <c r="G40" s="41">
        <v>43584.847597534725</v>
      </c>
      <c r="H40" t="s">
        <v>249</v>
      </c>
      <c r="I40" t="s">
        <v>96</v>
      </c>
      <c r="J40" t="s">
        <v>536</v>
      </c>
      <c r="K40" t="s">
        <v>537</v>
      </c>
      <c r="L40" s="12" t="s">
        <v>256</v>
      </c>
    </row>
    <row r="41" spans="1:13" x14ac:dyDescent="0.25">
      <c r="A41">
        <v>40</v>
      </c>
      <c r="B41">
        <v>74557</v>
      </c>
      <c r="C41" t="s">
        <v>558</v>
      </c>
      <c r="D41" t="s">
        <v>568</v>
      </c>
      <c r="E41" t="s">
        <v>561</v>
      </c>
      <c r="F41" s="1">
        <v>43583</v>
      </c>
      <c r="G41" s="41">
        <v>43584.806392604165</v>
      </c>
      <c r="H41" t="s">
        <v>1</v>
      </c>
      <c r="I41" t="s">
        <v>96</v>
      </c>
      <c r="J41" t="s">
        <v>150</v>
      </c>
      <c r="K41" t="s">
        <v>151</v>
      </c>
      <c r="L41" t="s">
        <v>0</v>
      </c>
      <c r="M41" t="s">
        <v>37</v>
      </c>
    </row>
    <row r="42" spans="1:13" x14ac:dyDescent="0.25">
      <c r="A42">
        <v>41</v>
      </c>
      <c r="B42" s="15">
        <v>74558</v>
      </c>
      <c r="C42" t="s">
        <v>558</v>
      </c>
      <c r="D42" t="s">
        <v>570</v>
      </c>
      <c r="E42" t="s">
        <v>559</v>
      </c>
      <c r="F42" s="1">
        <v>43583</v>
      </c>
      <c r="G42" s="41">
        <v>43584.872484363426</v>
      </c>
      <c r="H42" t="s">
        <v>125</v>
      </c>
      <c r="I42" t="s">
        <v>96</v>
      </c>
      <c r="J42" s="12" t="s">
        <v>256</v>
      </c>
      <c r="L42" s="12" t="s">
        <v>256</v>
      </c>
    </row>
    <row r="43" spans="1:13" x14ac:dyDescent="0.25">
      <c r="A43">
        <v>42</v>
      </c>
      <c r="B43" s="42">
        <v>74559</v>
      </c>
      <c r="C43" t="s">
        <v>558</v>
      </c>
      <c r="D43" t="s">
        <v>564</v>
      </c>
      <c r="E43" t="s">
        <v>569</v>
      </c>
      <c r="F43" s="1">
        <v>43583</v>
      </c>
      <c r="G43" s="41">
        <v>43583.937911597219</v>
      </c>
      <c r="H43" t="s">
        <v>438</v>
      </c>
      <c r="I43" t="s">
        <v>439</v>
      </c>
      <c r="J43" t="s">
        <v>536</v>
      </c>
      <c r="K43" t="s">
        <v>537</v>
      </c>
      <c r="L43" s="12" t="s">
        <v>256</v>
      </c>
    </row>
    <row r="44" spans="1:13" x14ac:dyDescent="0.25">
      <c r="A44">
        <v>43</v>
      </c>
      <c r="B44" s="15">
        <v>74560</v>
      </c>
      <c r="C44" t="s">
        <v>558</v>
      </c>
      <c r="D44" t="s">
        <v>573</v>
      </c>
      <c r="E44" t="s">
        <v>565</v>
      </c>
      <c r="F44" s="1">
        <v>43583</v>
      </c>
      <c r="G44" s="41">
        <v>43583.768127916665</v>
      </c>
      <c r="H44" t="s">
        <v>125</v>
      </c>
      <c r="I44" t="s">
        <v>316</v>
      </c>
      <c r="J44" s="12" t="s">
        <v>256</v>
      </c>
      <c r="L44" s="12" t="s">
        <v>256</v>
      </c>
    </row>
    <row r="45" spans="1:13" x14ac:dyDescent="0.25">
      <c r="A45">
        <v>44</v>
      </c>
      <c r="B45" s="42">
        <v>74561</v>
      </c>
      <c r="C45" t="s">
        <v>558</v>
      </c>
      <c r="D45" t="s">
        <v>572</v>
      </c>
      <c r="E45" t="s">
        <v>562</v>
      </c>
      <c r="F45" s="1">
        <v>43583</v>
      </c>
      <c r="G45" s="41">
        <v>43583.944949583332</v>
      </c>
      <c r="H45" t="s">
        <v>438</v>
      </c>
      <c r="I45" t="s">
        <v>439</v>
      </c>
      <c r="J45" t="s">
        <v>536</v>
      </c>
      <c r="K45" t="s">
        <v>537</v>
      </c>
      <c r="L45" s="12" t="s">
        <v>256</v>
      </c>
    </row>
    <row r="46" spans="1:13" x14ac:dyDescent="0.25">
      <c r="A46">
        <v>45</v>
      </c>
      <c r="B46">
        <v>74562</v>
      </c>
      <c r="C46" t="s">
        <v>558</v>
      </c>
      <c r="D46" t="s">
        <v>566</v>
      </c>
      <c r="E46" t="s">
        <v>563</v>
      </c>
      <c r="F46" s="1">
        <v>43583</v>
      </c>
      <c r="G46" s="41">
        <v>43584.869402291668</v>
      </c>
      <c r="H46" t="s">
        <v>82</v>
      </c>
      <c r="I46" t="s">
        <v>83</v>
      </c>
      <c r="J46" t="s">
        <v>438</v>
      </c>
      <c r="K46" t="s">
        <v>439</v>
      </c>
      <c r="L46" t="s">
        <v>536</v>
      </c>
      <c r="M46" t="s">
        <v>537</v>
      </c>
    </row>
    <row r="47" spans="1:13" x14ac:dyDescent="0.25">
      <c r="A47">
        <v>46</v>
      </c>
      <c r="B47">
        <v>74563</v>
      </c>
      <c r="C47" t="s">
        <v>558</v>
      </c>
      <c r="D47" t="s">
        <v>574</v>
      </c>
      <c r="E47" t="s">
        <v>567</v>
      </c>
      <c r="F47" s="1">
        <v>43583</v>
      </c>
      <c r="G47" s="41">
        <v>43583.888314861113</v>
      </c>
      <c r="H47" t="s">
        <v>38</v>
      </c>
      <c r="I47" t="s">
        <v>39</v>
      </c>
      <c r="J47" t="s">
        <v>438</v>
      </c>
      <c r="K47" t="s">
        <v>439</v>
      </c>
      <c r="L47" t="s">
        <v>536</v>
      </c>
      <c r="M47" t="s">
        <v>537</v>
      </c>
    </row>
    <row r="48" spans="1:13" x14ac:dyDescent="0.25">
      <c r="A48">
        <v>47</v>
      </c>
      <c r="B48" s="42">
        <v>74621</v>
      </c>
      <c r="C48" t="s">
        <v>575</v>
      </c>
      <c r="D48" t="s">
        <v>578</v>
      </c>
      <c r="E48" t="s">
        <v>576</v>
      </c>
      <c r="F48" s="1">
        <v>43583</v>
      </c>
      <c r="G48" s="41">
        <v>43585.70061684028</v>
      </c>
      <c r="H48" t="s">
        <v>207</v>
      </c>
      <c r="I48" t="s">
        <v>208</v>
      </c>
      <c r="J48" t="s">
        <v>431</v>
      </c>
      <c r="K48" t="s">
        <v>432</v>
      </c>
      <c r="L48" s="12" t="s">
        <v>256</v>
      </c>
    </row>
    <row r="49" spans="1:13" x14ac:dyDescent="0.25">
      <c r="A49">
        <v>48</v>
      </c>
      <c r="B49" s="42">
        <v>74622</v>
      </c>
      <c r="C49" t="s">
        <v>575</v>
      </c>
      <c r="D49" t="s">
        <v>581</v>
      </c>
      <c r="E49" t="s">
        <v>577</v>
      </c>
      <c r="F49" s="1">
        <v>43583</v>
      </c>
      <c r="G49" s="41">
        <v>43584.868327025462</v>
      </c>
      <c r="H49" t="s">
        <v>125</v>
      </c>
      <c r="I49" t="s">
        <v>96</v>
      </c>
      <c r="J49" t="s">
        <v>431</v>
      </c>
      <c r="K49" t="s">
        <v>432</v>
      </c>
      <c r="L49" s="12" t="s">
        <v>256</v>
      </c>
    </row>
    <row r="50" spans="1:13" x14ac:dyDescent="0.25">
      <c r="A50">
        <v>49</v>
      </c>
      <c r="B50" s="42">
        <v>74623</v>
      </c>
      <c r="C50" t="s">
        <v>575</v>
      </c>
      <c r="D50" t="s">
        <v>579</v>
      </c>
      <c r="E50" t="s">
        <v>580</v>
      </c>
      <c r="F50" s="1">
        <v>43583</v>
      </c>
      <c r="G50" s="41">
        <v>43584.916077488429</v>
      </c>
      <c r="H50" t="s">
        <v>82</v>
      </c>
      <c r="I50" t="s">
        <v>83</v>
      </c>
      <c r="J50" t="s">
        <v>431</v>
      </c>
      <c r="K50" t="s">
        <v>432</v>
      </c>
      <c r="L50" s="12" t="s">
        <v>256</v>
      </c>
    </row>
    <row r="51" spans="1:13" x14ac:dyDescent="0.25">
      <c r="A51">
        <v>50</v>
      </c>
      <c r="B51" s="42">
        <v>74728</v>
      </c>
      <c r="C51" t="s">
        <v>582</v>
      </c>
      <c r="D51" t="s">
        <v>588</v>
      </c>
      <c r="E51" t="s">
        <v>587</v>
      </c>
      <c r="F51" s="1">
        <v>43583</v>
      </c>
      <c r="G51" s="41">
        <v>43584.794652627315</v>
      </c>
      <c r="H51" t="s">
        <v>456</v>
      </c>
      <c r="I51" t="s">
        <v>511</v>
      </c>
      <c r="J51" t="s">
        <v>391</v>
      </c>
      <c r="K51" t="s">
        <v>444</v>
      </c>
      <c r="L51" s="12" t="s">
        <v>256</v>
      </c>
    </row>
    <row r="52" spans="1:13" x14ac:dyDescent="0.25">
      <c r="A52">
        <v>51</v>
      </c>
      <c r="B52" s="42">
        <v>74729</v>
      </c>
      <c r="C52" t="s">
        <v>582</v>
      </c>
      <c r="D52" t="s">
        <v>585</v>
      </c>
      <c r="E52" t="s">
        <v>583</v>
      </c>
      <c r="F52" s="1">
        <v>43583</v>
      </c>
      <c r="G52" s="41">
        <v>43584.798215034723</v>
      </c>
      <c r="H52" t="s">
        <v>456</v>
      </c>
      <c r="I52" t="s">
        <v>511</v>
      </c>
      <c r="J52" t="s">
        <v>497</v>
      </c>
      <c r="K52" t="s">
        <v>222</v>
      </c>
      <c r="L52" s="12" t="s">
        <v>256</v>
      </c>
    </row>
    <row r="53" spans="1:13" x14ac:dyDescent="0.25">
      <c r="A53">
        <v>52</v>
      </c>
      <c r="B53" s="42">
        <v>74730</v>
      </c>
      <c r="C53" t="s">
        <v>582</v>
      </c>
      <c r="D53" t="s">
        <v>589</v>
      </c>
      <c r="E53" t="s">
        <v>586</v>
      </c>
      <c r="F53" s="1">
        <v>43583</v>
      </c>
      <c r="G53" s="41">
        <v>43584.802160439816</v>
      </c>
      <c r="H53" t="s">
        <v>456</v>
      </c>
      <c r="I53" t="s">
        <v>511</v>
      </c>
      <c r="J53" t="s">
        <v>440</v>
      </c>
      <c r="K53" t="s">
        <v>441</v>
      </c>
      <c r="L53" s="12" t="s">
        <v>256</v>
      </c>
    </row>
    <row r="54" spans="1:13" x14ac:dyDescent="0.25">
      <c r="A54">
        <v>53</v>
      </c>
      <c r="B54" s="42">
        <v>74731</v>
      </c>
      <c r="C54" t="s">
        <v>582</v>
      </c>
      <c r="D54" t="s">
        <v>595</v>
      </c>
      <c r="E54" t="s">
        <v>584</v>
      </c>
      <c r="F54" s="1">
        <v>43583</v>
      </c>
      <c r="G54" s="41">
        <v>43583.850140046299</v>
      </c>
      <c r="H54" t="s">
        <v>78</v>
      </c>
      <c r="I54" t="s">
        <v>79</v>
      </c>
      <c r="J54" t="s">
        <v>440</v>
      </c>
      <c r="K54" t="s">
        <v>441</v>
      </c>
      <c r="L54" s="12" t="s">
        <v>256</v>
      </c>
    </row>
    <row r="55" spans="1:13" x14ac:dyDescent="0.25">
      <c r="A55">
        <v>54</v>
      </c>
      <c r="B55" s="15">
        <v>74822</v>
      </c>
      <c r="C55" t="s">
        <v>590</v>
      </c>
      <c r="D55" t="s">
        <v>591</v>
      </c>
      <c r="E55" t="s">
        <v>596</v>
      </c>
      <c r="F55" s="1">
        <v>43583</v>
      </c>
      <c r="G55" s="41">
        <v>43583.890304259257</v>
      </c>
      <c r="H55" t="s">
        <v>38</v>
      </c>
      <c r="I55" t="s">
        <v>310</v>
      </c>
      <c r="J55" s="12" t="s">
        <v>256</v>
      </c>
      <c r="L55" s="12" t="s">
        <v>256</v>
      </c>
    </row>
    <row r="56" spans="1:13" x14ac:dyDescent="0.25">
      <c r="A56">
        <v>55</v>
      </c>
      <c r="B56" s="15">
        <v>74823</v>
      </c>
      <c r="C56" t="s">
        <v>590</v>
      </c>
      <c r="D56" t="s">
        <v>592</v>
      </c>
      <c r="E56" t="s">
        <v>593</v>
      </c>
      <c r="F56" s="1">
        <v>43583</v>
      </c>
      <c r="G56" s="41">
        <v>43584.791638750001</v>
      </c>
      <c r="H56" t="s">
        <v>1</v>
      </c>
      <c r="I56" t="s">
        <v>96</v>
      </c>
      <c r="J56" s="12" t="s">
        <v>256</v>
      </c>
      <c r="L56" s="12" t="s">
        <v>256</v>
      </c>
    </row>
    <row r="57" spans="1:13" x14ac:dyDescent="0.25">
      <c r="A57">
        <v>1</v>
      </c>
      <c r="B57">
        <v>74807</v>
      </c>
      <c r="C57" t="s">
        <v>590</v>
      </c>
      <c r="D57" t="s">
        <v>593</v>
      </c>
      <c r="E57" t="s">
        <v>592</v>
      </c>
      <c r="F57" s="1">
        <v>43586</v>
      </c>
      <c r="G57" s="41">
        <v>43586.951733252317</v>
      </c>
      <c r="H57" t="s">
        <v>47</v>
      </c>
      <c r="I57" t="s">
        <v>260</v>
      </c>
      <c r="J57" t="s">
        <v>506</v>
      </c>
      <c r="K57" t="s">
        <v>437</v>
      </c>
      <c r="L57" t="s">
        <v>38</v>
      </c>
      <c r="M57" t="s">
        <v>310</v>
      </c>
    </row>
    <row r="60" spans="1:13" x14ac:dyDescent="0.25">
      <c r="A60">
        <v>24</v>
      </c>
      <c r="B60">
        <v>74328</v>
      </c>
      <c r="C60" t="s">
        <v>520</v>
      </c>
      <c r="D60" t="s">
        <v>522</v>
      </c>
      <c r="E60" t="s">
        <v>525</v>
      </c>
      <c r="F60" s="1">
        <v>43583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6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8" t="s">
        <v>99</v>
      </c>
      <c r="C1" s="38"/>
      <c r="D1" s="38"/>
      <c r="E1" s="39" t="s">
        <v>166</v>
      </c>
      <c r="F1" s="39"/>
      <c r="G1" s="6"/>
      <c r="H1" s="6"/>
      <c r="I1" s="39" t="s">
        <v>167</v>
      </c>
      <c r="J1" s="39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3"/>
      <c r="B2" s="33">
        <v>74028</v>
      </c>
      <c r="C2" s="33" t="s">
        <v>38</v>
      </c>
      <c r="D2" s="33" t="s">
        <v>310</v>
      </c>
      <c r="E2" s="33">
        <v>74028</v>
      </c>
      <c r="F2" s="33" t="s">
        <v>24</v>
      </c>
      <c r="G2" t="s">
        <v>185</v>
      </c>
      <c r="H2" s="33">
        <v>74028</v>
      </c>
      <c r="I2" t="s">
        <v>556</v>
      </c>
      <c r="J2" t="s">
        <v>557</v>
      </c>
      <c r="K2" s="33">
        <v>1</v>
      </c>
      <c r="L2" s="33">
        <v>1</v>
      </c>
      <c r="M2" s="33">
        <v>1</v>
      </c>
      <c r="N2" s="33"/>
      <c r="O2" s="33"/>
      <c r="P2">
        <f t="shared" ref="P2:P26" si="0">SUM(L2:O2)</f>
        <v>2</v>
      </c>
      <c r="Q2">
        <f>+N2+O2</f>
        <v>0</v>
      </c>
    </row>
    <row r="3" spans="1:17" x14ac:dyDescent="0.25">
      <c r="A3" s="33"/>
      <c r="B3">
        <v>74029</v>
      </c>
      <c r="C3" t="s">
        <v>58</v>
      </c>
      <c r="D3" t="s">
        <v>59</v>
      </c>
      <c r="E3">
        <v>74029</v>
      </c>
      <c r="F3" t="s">
        <v>375</v>
      </c>
      <c r="G3" t="s">
        <v>376</v>
      </c>
      <c r="H3">
        <v>74029</v>
      </c>
      <c r="I3" t="s">
        <v>24</v>
      </c>
      <c r="J3" t="s">
        <v>185</v>
      </c>
      <c r="K3" s="33">
        <v>1</v>
      </c>
      <c r="L3" s="33">
        <v>1</v>
      </c>
      <c r="M3" s="33">
        <v>1</v>
      </c>
      <c r="N3" s="33"/>
      <c r="O3" s="33"/>
      <c r="P3">
        <f t="shared" si="0"/>
        <v>2</v>
      </c>
      <c r="Q3">
        <f t="shared" ref="Q3:Q61" si="1">+N3+O3</f>
        <v>0</v>
      </c>
    </row>
    <row r="4" spans="1:17" x14ac:dyDescent="0.25">
      <c r="A4" s="33"/>
      <c r="B4">
        <v>74030</v>
      </c>
      <c r="C4" t="s">
        <v>47</v>
      </c>
      <c r="D4" t="s">
        <v>260</v>
      </c>
      <c r="E4">
        <v>74030</v>
      </c>
      <c r="F4" t="s">
        <v>24</v>
      </c>
      <c r="G4" t="s">
        <v>185</v>
      </c>
      <c r="H4">
        <v>74030</v>
      </c>
      <c r="I4" t="s">
        <v>375</v>
      </c>
      <c r="J4" t="s">
        <v>376</v>
      </c>
      <c r="K4" s="33">
        <v>1</v>
      </c>
      <c r="L4" s="33">
        <v>1</v>
      </c>
      <c r="M4" s="33">
        <v>1</v>
      </c>
      <c r="N4" s="33"/>
      <c r="O4" s="33"/>
      <c r="P4">
        <f t="shared" si="0"/>
        <v>2</v>
      </c>
      <c r="Q4">
        <f t="shared" si="1"/>
        <v>0</v>
      </c>
    </row>
    <row r="5" spans="1:17" x14ac:dyDescent="0.25">
      <c r="A5" s="33"/>
      <c r="B5">
        <v>74114</v>
      </c>
      <c r="C5" t="s">
        <v>506</v>
      </c>
      <c r="D5" t="s">
        <v>437</v>
      </c>
      <c r="E5">
        <v>74114</v>
      </c>
      <c r="F5" t="s">
        <v>357</v>
      </c>
      <c r="G5" t="s">
        <v>371</v>
      </c>
      <c r="H5">
        <v>74114</v>
      </c>
      <c r="I5" t="s">
        <v>47</v>
      </c>
      <c r="J5" t="s">
        <v>130</v>
      </c>
      <c r="K5" s="33">
        <v>1</v>
      </c>
      <c r="L5" s="33">
        <v>1</v>
      </c>
      <c r="M5" s="33">
        <v>1</v>
      </c>
      <c r="N5" s="33"/>
      <c r="O5" s="33"/>
      <c r="P5">
        <f t="shared" si="0"/>
        <v>2</v>
      </c>
      <c r="Q5">
        <f t="shared" si="1"/>
        <v>0</v>
      </c>
    </row>
    <row r="6" spans="1:17" x14ac:dyDescent="0.25">
      <c r="A6" s="33"/>
      <c r="B6" s="42">
        <v>74115</v>
      </c>
      <c r="C6" t="s">
        <v>78</v>
      </c>
      <c r="D6" t="s">
        <v>79</v>
      </c>
      <c r="E6" s="42">
        <v>74115</v>
      </c>
      <c r="F6" t="s">
        <v>27</v>
      </c>
      <c r="G6" t="s">
        <v>459</v>
      </c>
      <c r="H6" s="42">
        <v>74115</v>
      </c>
      <c r="I6" s="12" t="s">
        <v>256</v>
      </c>
      <c r="K6" s="33">
        <v>1</v>
      </c>
      <c r="L6" s="33">
        <v>1</v>
      </c>
      <c r="M6" s="33"/>
      <c r="N6" s="33">
        <v>1</v>
      </c>
      <c r="O6" s="33"/>
      <c r="P6">
        <f t="shared" si="0"/>
        <v>2</v>
      </c>
      <c r="Q6">
        <f t="shared" si="1"/>
        <v>1</v>
      </c>
    </row>
    <row r="7" spans="1:17" x14ac:dyDescent="0.25">
      <c r="A7" s="33"/>
      <c r="B7">
        <v>74116</v>
      </c>
      <c r="C7" t="s">
        <v>249</v>
      </c>
      <c r="D7" t="s">
        <v>96</v>
      </c>
      <c r="E7">
        <v>74116</v>
      </c>
      <c r="F7" t="s">
        <v>11</v>
      </c>
      <c r="G7" t="s">
        <v>454</v>
      </c>
      <c r="H7">
        <v>74116</v>
      </c>
      <c r="I7" t="s">
        <v>357</v>
      </c>
      <c r="J7" t="s">
        <v>371</v>
      </c>
      <c r="K7" s="33">
        <v>1</v>
      </c>
      <c r="L7" s="33">
        <v>1</v>
      </c>
      <c r="M7" s="33">
        <v>1</v>
      </c>
      <c r="N7" s="33"/>
      <c r="O7" s="33"/>
      <c r="P7">
        <f t="shared" si="0"/>
        <v>2</v>
      </c>
      <c r="Q7">
        <f t="shared" si="1"/>
        <v>0</v>
      </c>
    </row>
    <row r="8" spans="1:17" x14ac:dyDescent="0.25">
      <c r="A8" s="33"/>
      <c r="B8" s="42">
        <v>74117</v>
      </c>
      <c r="C8" t="s">
        <v>125</v>
      </c>
      <c r="D8" t="s">
        <v>96</v>
      </c>
      <c r="E8" s="42">
        <v>74117</v>
      </c>
      <c r="F8" t="s">
        <v>47</v>
      </c>
      <c r="G8" t="s">
        <v>130</v>
      </c>
      <c r="H8" s="42">
        <v>74117</v>
      </c>
      <c r="I8" s="12" t="s">
        <v>256</v>
      </c>
      <c r="K8" s="33">
        <v>1</v>
      </c>
      <c r="L8" s="33">
        <v>1</v>
      </c>
      <c r="M8" s="33"/>
      <c r="N8" s="33">
        <v>1</v>
      </c>
      <c r="O8" s="33"/>
      <c r="P8">
        <f t="shared" si="0"/>
        <v>2</v>
      </c>
      <c r="Q8">
        <f t="shared" si="1"/>
        <v>1</v>
      </c>
    </row>
    <row r="9" spans="1:17" x14ac:dyDescent="0.25">
      <c r="A9" s="33"/>
      <c r="B9" s="15">
        <v>74118</v>
      </c>
      <c r="C9" t="s">
        <v>26</v>
      </c>
      <c r="D9" t="s">
        <v>76</v>
      </c>
      <c r="E9" s="15">
        <v>74118</v>
      </c>
      <c r="F9" s="12" t="s">
        <v>256</v>
      </c>
      <c r="H9" s="15">
        <v>74118</v>
      </c>
      <c r="I9" s="12" t="s">
        <v>256</v>
      </c>
      <c r="K9" s="33">
        <v>1</v>
      </c>
      <c r="L9" s="33"/>
      <c r="M9" s="33"/>
      <c r="N9" s="33">
        <v>1</v>
      </c>
      <c r="O9" s="33">
        <v>1</v>
      </c>
      <c r="P9">
        <f t="shared" si="0"/>
        <v>2</v>
      </c>
      <c r="Q9">
        <f t="shared" si="1"/>
        <v>2</v>
      </c>
    </row>
    <row r="10" spans="1:17" x14ac:dyDescent="0.25">
      <c r="A10" s="33"/>
      <c r="B10">
        <v>74120</v>
      </c>
      <c r="C10" t="s">
        <v>207</v>
      </c>
      <c r="D10" t="s">
        <v>208</v>
      </c>
      <c r="E10">
        <v>74120</v>
      </c>
      <c r="F10" t="s">
        <v>11</v>
      </c>
      <c r="G10" t="s">
        <v>454</v>
      </c>
      <c r="H10">
        <v>74120</v>
      </c>
      <c r="I10" t="s">
        <v>38</v>
      </c>
      <c r="J10" t="s">
        <v>310</v>
      </c>
      <c r="K10" s="33">
        <v>1</v>
      </c>
      <c r="L10" s="33">
        <v>1</v>
      </c>
      <c r="M10" s="33">
        <v>1</v>
      </c>
      <c r="N10" s="33"/>
      <c r="O10" s="33"/>
      <c r="P10">
        <f t="shared" si="0"/>
        <v>2</v>
      </c>
      <c r="Q10">
        <f t="shared" si="1"/>
        <v>0</v>
      </c>
    </row>
    <row r="11" spans="1:17" x14ac:dyDescent="0.25">
      <c r="A11" s="33"/>
      <c r="B11">
        <v>74121</v>
      </c>
      <c r="C11" t="s">
        <v>249</v>
      </c>
      <c r="D11" t="s">
        <v>96</v>
      </c>
      <c r="E11">
        <v>74121</v>
      </c>
      <c r="F11" t="s">
        <v>556</v>
      </c>
      <c r="G11" t="s">
        <v>557</v>
      </c>
      <c r="H11">
        <v>74121</v>
      </c>
      <c r="I11" t="s">
        <v>145</v>
      </c>
      <c r="J11" t="s">
        <v>73</v>
      </c>
      <c r="K11" s="33">
        <v>1</v>
      </c>
      <c r="L11" s="33">
        <v>1</v>
      </c>
      <c r="M11" s="33">
        <v>1</v>
      </c>
      <c r="N11" s="33"/>
      <c r="O11" s="33"/>
      <c r="P11">
        <f t="shared" si="0"/>
        <v>2</v>
      </c>
      <c r="Q11">
        <f t="shared" si="1"/>
        <v>0</v>
      </c>
    </row>
    <row r="12" spans="1:17" x14ac:dyDescent="0.25">
      <c r="A12" s="33"/>
      <c r="B12">
        <v>74122</v>
      </c>
      <c r="C12" t="s">
        <v>125</v>
      </c>
      <c r="D12" t="s">
        <v>96</v>
      </c>
      <c r="E12">
        <v>74122</v>
      </c>
      <c r="F12" t="s">
        <v>38</v>
      </c>
      <c r="G12" t="s">
        <v>310</v>
      </c>
      <c r="H12">
        <v>74122</v>
      </c>
      <c r="I12" t="s">
        <v>36</v>
      </c>
      <c r="J12" t="s">
        <v>63</v>
      </c>
      <c r="K12" s="33">
        <v>1</v>
      </c>
      <c r="L12" s="33">
        <v>1</v>
      </c>
      <c r="M12" s="33">
        <v>1</v>
      </c>
      <c r="N12" s="33"/>
      <c r="O12" s="33"/>
      <c r="P12">
        <f t="shared" si="0"/>
        <v>2</v>
      </c>
      <c r="Q12">
        <f t="shared" si="1"/>
        <v>0</v>
      </c>
    </row>
    <row r="13" spans="1:17" x14ac:dyDescent="0.25">
      <c r="A13" s="33"/>
      <c r="B13" s="15">
        <v>74284</v>
      </c>
      <c r="C13" t="s">
        <v>44</v>
      </c>
      <c r="D13" t="s">
        <v>393</v>
      </c>
      <c r="E13" s="15">
        <v>74284</v>
      </c>
      <c r="F13" s="12" t="s">
        <v>256</v>
      </c>
      <c r="H13" s="15">
        <v>74284</v>
      </c>
      <c r="I13" s="12" t="s">
        <v>256</v>
      </c>
      <c r="K13" s="33">
        <v>1</v>
      </c>
      <c r="L13" s="33"/>
      <c r="M13" s="33"/>
      <c r="N13" s="33">
        <v>1</v>
      </c>
      <c r="O13" s="33">
        <v>1</v>
      </c>
      <c r="P13">
        <f t="shared" si="0"/>
        <v>2</v>
      </c>
      <c r="Q13">
        <f t="shared" si="1"/>
        <v>2</v>
      </c>
    </row>
    <row r="14" spans="1:17" x14ac:dyDescent="0.25">
      <c r="A14" s="33"/>
      <c r="B14" s="15">
        <v>74285</v>
      </c>
      <c r="C14" t="s">
        <v>497</v>
      </c>
      <c r="D14" t="s">
        <v>190</v>
      </c>
      <c r="E14" s="15">
        <v>74285</v>
      </c>
      <c r="F14" s="12" t="s">
        <v>256</v>
      </c>
      <c r="H14" s="15">
        <v>74285</v>
      </c>
      <c r="I14" s="12" t="s">
        <v>256</v>
      </c>
      <c r="K14" s="33">
        <v>1</v>
      </c>
      <c r="L14" s="33"/>
      <c r="M14" s="33"/>
      <c r="N14" s="33">
        <v>1</v>
      </c>
      <c r="O14" s="33">
        <v>1</v>
      </c>
      <c r="P14">
        <f t="shared" si="0"/>
        <v>2</v>
      </c>
      <c r="Q14">
        <f t="shared" si="1"/>
        <v>2</v>
      </c>
    </row>
    <row r="15" spans="1:17" x14ac:dyDescent="0.25">
      <c r="A15" s="33"/>
      <c r="B15" s="42">
        <v>74286</v>
      </c>
      <c r="C15" t="s">
        <v>47</v>
      </c>
      <c r="D15" t="s">
        <v>260</v>
      </c>
      <c r="E15" s="42">
        <v>74286</v>
      </c>
      <c r="F15" t="s">
        <v>145</v>
      </c>
      <c r="G15" t="s">
        <v>73</v>
      </c>
      <c r="H15" s="42">
        <v>74286</v>
      </c>
      <c r="I15" s="12" t="s">
        <v>256</v>
      </c>
      <c r="K15" s="33">
        <v>1</v>
      </c>
      <c r="L15" s="33">
        <v>1</v>
      </c>
      <c r="M15" s="33"/>
      <c r="N15" s="33">
        <v>1</v>
      </c>
      <c r="O15" s="33"/>
      <c r="P15">
        <f t="shared" si="0"/>
        <v>2</v>
      </c>
      <c r="Q15">
        <f t="shared" si="1"/>
        <v>1</v>
      </c>
    </row>
    <row r="16" spans="1:17" x14ac:dyDescent="0.25">
      <c r="A16" s="33"/>
      <c r="B16" s="42">
        <v>74287</v>
      </c>
      <c r="C16" t="s">
        <v>78</v>
      </c>
      <c r="D16" t="s">
        <v>79</v>
      </c>
      <c r="E16" s="42">
        <v>74287</v>
      </c>
      <c r="F16" t="s">
        <v>27</v>
      </c>
      <c r="G16" t="s">
        <v>459</v>
      </c>
      <c r="H16" s="42">
        <v>74287</v>
      </c>
      <c r="I16" s="12" t="s">
        <v>256</v>
      </c>
      <c r="K16" s="33">
        <v>1</v>
      </c>
      <c r="L16" s="33">
        <v>1</v>
      </c>
      <c r="M16" s="33"/>
      <c r="N16" s="33">
        <v>1</v>
      </c>
      <c r="O16" s="33"/>
      <c r="P16">
        <f t="shared" si="0"/>
        <v>2</v>
      </c>
      <c r="Q16">
        <f t="shared" si="1"/>
        <v>1</v>
      </c>
    </row>
    <row r="17" spans="1:17" x14ac:dyDescent="0.25">
      <c r="A17" s="33"/>
      <c r="B17" s="15">
        <v>74288</v>
      </c>
      <c r="C17" t="s">
        <v>1</v>
      </c>
      <c r="D17" t="s">
        <v>96</v>
      </c>
      <c r="E17" s="15">
        <v>74288</v>
      </c>
      <c r="F17" s="12" t="s">
        <v>256</v>
      </c>
      <c r="H17" s="15">
        <v>74288</v>
      </c>
      <c r="I17" s="12" t="s">
        <v>256</v>
      </c>
      <c r="K17" s="33">
        <v>1</v>
      </c>
      <c r="L17" s="33"/>
      <c r="M17" s="33"/>
      <c r="N17" s="33">
        <v>1</v>
      </c>
      <c r="O17" s="33">
        <v>1</v>
      </c>
      <c r="P17">
        <f t="shared" si="0"/>
        <v>2</v>
      </c>
      <c r="Q17">
        <f t="shared" si="1"/>
        <v>2</v>
      </c>
    </row>
    <row r="18" spans="1:17" x14ac:dyDescent="0.25">
      <c r="A18" s="33"/>
      <c r="B18">
        <v>74289</v>
      </c>
      <c r="C18" t="s">
        <v>150</v>
      </c>
      <c r="D18" t="s">
        <v>151</v>
      </c>
      <c r="E18">
        <v>74289</v>
      </c>
      <c r="F18" t="s">
        <v>0</v>
      </c>
      <c r="G18" t="s">
        <v>37</v>
      </c>
      <c r="H18">
        <v>74289</v>
      </c>
      <c r="I18" t="s">
        <v>44</v>
      </c>
      <c r="J18" t="s">
        <v>393</v>
      </c>
      <c r="K18" s="33">
        <v>1</v>
      </c>
      <c r="L18" s="33">
        <v>1</v>
      </c>
      <c r="M18" s="33">
        <v>1</v>
      </c>
      <c r="N18" s="33"/>
      <c r="O18" s="33"/>
      <c r="P18">
        <f t="shared" si="0"/>
        <v>2</v>
      </c>
      <c r="Q18">
        <f t="shared" si="1"/>
        <v>0</v>
      </c>
    </row>
    <row r="19" spans="1:17" x14ac:dyDescent="0.25">
      <c r="A19" s="33"/>
      <c r="B19" s="42">
        <v>74290</v>
      </c>
      <c r="C19" t="s">
        <v>497</v>
      </c>
      <c r="D19" t="s">
        <v>190</v>
      </c>
      <c r="E19">
        <v>74290</v>
      </c>
      <c r="F19" t="s">
        <v>145</v>
      </c>
      <c r="G19" t="s">
        <v>73</v>
      </c>
      <c r="H19">
        <v>74290</v>
      </c>
      <c r="I19" s="12" t="s">
        <v>256</v>
      </c>
      <c r="K19" s="33">
        <v>1</v>
      </c>
      <c r="L19" s="33">
        <v>1</v>
      </c>
      <c r="M19" s="33"/>
      <c r="N19" s="33">
        <v>1</v>
      </c>
      <c r="O19" s="33"/>
      <c r="P19">
        <f t="shared" si="0"/>
        <v>2</v>
      </c>
      <c r="Q19">
        <f t="shared" si="1"/>
        <v>1</v>
      </c>
    </row>
    <row r="20" spans="1:17" x14ac:dyDescent="0.25">
      <c r="A20" s="33"/>
      <c r="B20">
        <v>74291</v>
      </c>
      <c r="C20" t="s">
        <v>78</v>
      </c>
      <c r="D20" t="s">
        <v>79</v>
      </c>
      <c r="E20">
        <v>74291</v>
      </c>
      <c r="F20" t="s">
        <v>27</v>
      </c>
      <c r="G20" t="s">
        <v>459</v>
      </c>
      <c r="H20">
        <v>74291</v>
      </c>
      <c r="I20" t="s">
        <v>497</v>
      </c>
      <c r="J20" t="s">
        <v>222</v>
      </c>
      <c r="K20" s="33">
        <v>1</v>
      </c>
      <c r="L20" s="33">
        <v>1</v>
      </c>
      <c r="M20" s="33">
        <v>1</v>
      </c>
      <c r="N20" s="33"/>
      <c r="O20" s="33"/>
      <c r="P20">
        <f t="shared" si="0"/>
        <v>2</v>
      </c>
      <c r="Q20">
        <f t="shared" si="1"/>
        <v>0</v>
      </c>
    </row>
    <row r="21" spans="1:17" x14ac:dyDescent="0.25">
      <c r="A21" s="33"/>
      <c r="B21" s="42">
        <v>74292</v>
      </c>
      <c r="C21" t="s">
        <v>38</v>
      </c>
      <c r="D21" t="s">
        <v>39</v>
      </c>
      <c r="E21" s="42">
        <v>74292</v>
      </c>
      <c r="F21" t="s">
        <v>145</v>
      </c>
      <c r="G21" t="s">
        <v>73</v>
      </c>
      <c r="H21" s="42">
        <v>74292</v>
      </c>
      <c r="I21" s="12" t="s">
        <v>256</v>
      </c>
      <c r="K21" s="33">
        <v>1</v>
      </c>
      <c r="L21" s="33">
        <v>1</v>
      </c>
      <c r="M21" s="33"/>
      <c r="N21" s="33">
        <v>1</v>
      </c>
      <c r="O21" s="33"/>
      <c r="P21">
        <f t="shared" si="0"/>
        <v>2</v>
      </c>
      <c r="Q21">
        <f t="shared" si="1"/>
        <v>1</v>
      </c>
    </row>
    <row r="22" spans="1:17" x14ac:dyDescent="0.25">
      <c r="A22" s="33"/>
      <c r="B22" s="15">
        <v>74293</v>
      </c>
      <c r="C22" t="s">
        <v>150</v>
      </c>
      <c r="D22" t="s">
        <v>151</v>
      </c>
      <c r="E22" s="15">
        <v>74293</v>
      </c>
      <c r="F22" s="12" t="s">
        <v>256</v>
      </c>
      <c r="H22" s="15">
        <v>74293</v>
      </c>
      <c r="I22" s="12" t="s">
        <v>256</v>
      </c>
      <c r="K22" s="33">
        <v>1</v>
      </c>
      <c r="L22" s="33"/>
      <c r="M22" s="33"/>
      <c r="N22" s="33">
        <v>1</v>
      </c>
      <c r="O22" s="33">
        <v>1</v>
      </c>
      <c r="P22">
        <f t="shared" si="0"/>
        <v>2</v>
      </c>
      <c r="Q22">
        <f t="shared" si="1"/>
        <v>2</v>
      </c>
    </row>
    <row r="23" spans="1:17" x14ac:dyDescent="0.25">
      <c r="A23" s="33"/>
      <c r="B23" s="15">
        <v>74294</v>
      </c>
      <c r="C23" t="s">
        <v>506</v>
      </c>
      <c r="D23" t="s">
        <v>437</v>
      </c>
      <c r="E23" s="15">
        <v>74294</v>
      </c>
      <c r="F23" s="12" t="s">
        <v>256</v>
      </c>
      <c r="H23" s="15">
        <v>74294</v>
      </c>
      <c r="I23" s="12" t="s">
        <v>256</v>
      </c>
      <c r="K23" s="33">
        <v>1</v>
      </c>
      <c r="L23" s="33"/>
      <c r="M23" s="33"/>
      <c r="N23" s="33">
        <v>1</v>
      </c>
      <c r="O23" s="33">
        <v>1</v>
      </c>
      <c r="P23">
        <f t="shared" si="0"/>
        <v>2</v>
      </c>
      <c r="Q23">
        <f t="shared" si="1"/>
        <v>2</v>
      </c>
    </row>
    <row r="24" spans="1:17" x14ac:dyDescent="0.25">
      <c r="A24" s="33"/>
      <c r="B24" s="42">
        <v>74295</v>
      </c>
      <c r="C24" t="s">
        <v>456</v>
      </c>
      <c r="D24" t="s">
        <v>511</v>
      </c>
      <c r="E24" s="42">
        <v>74295</v>
      </c>
      <c r="F24" t="s">
        <v>27</v>
      </c>
      <c r="G24" t="s">
        <v>459</v>
      </c>
      <c r="H24" s="42">
        <v>74295</v>
      </c>
      <c r="I24" s="12" t="s">
        <v>256</v>
      </c>
      <c r="K24" s="33">
        <v>1</v>
      </c>
      <c r="L24" s="33">
        <v>1</v>
      </c>
      <c r="M24" s="33"/>
      <c r="N24" s="33">
        <v>1</v>
      </c>
      <c r="O24" s="33"/>
      <c r="P24">
        <f t="shared" si="0"/>
        <v>2</v>
      </c>
      <c r="Q24">
        <f t="shared" si="1"/>
        <v>1</v>
      </c>
    </row>
    <row r="25" spans="1:17" x14ac:dyDescent="0.25">
      <c r="A25" s="33"/>
      <c r="B25">
        <v>74329</v>
      </c>
      <c r="C25" t="s">
        <v>506</v>
      </c>
      <c r="D25" t="s">
        <v>437</v>
      </c>
      <c r="E25">
        <v>74329</v>
      </c>
      <c r="F25" t="s">
        <v>263</v>
      </c>
      <c r="G25" t="s">
        <v>73</v>
      </c>
      <c r="H25">
        <v>74329</v>
      </c>
      <c r="I25" t="s">
        <v>465</v>
      </c>
      <c r="J25" t="s">
        <v>466</v>
      </c>
      <c r="K25" s="33">
        <v>1</v>
      </c>
      <c r="L25" s="33">
        <v>1</v>
      </c>
      <c r="M25" s="33">
        <v>1</v>
      </c>
      <c r="N25" s="33"/>
      <c r="O25" s="33"/>
      <c r="P25">
        <f t="shared" si="0"/>
        <v>2</v>
      </c>
      <c r="Q25">
        <f t="shared" si="1"/>
        <v>0</v>
      </c>
    </row>
    <row r="26" spans="1:17" x14ac:dyDescent="0.25">
      <c r="A26" s="33"/>
      <c r="B26">
        <v>74330</v>
      </c>
      <c r="C26" t="s">
        <v>527</v>
      </c>
      <c r="D26" t="s">
        <v>351</v>
      </c>
      <c r="E26">
        <v>74330</v>
      </c>
      <c r="F26" t="s">
        <v>530</v>
      </c>
      <c r="G26" t="s">
        <v>172</v>
      </c>
      <c r="H26">
        <v>74330</v>
      </c>
      <c r="I26" t="s">
        <v>465</v>
      </c>
      <c r="J26" t="s">
        <v>466</v>
      </c>
      <c r="K26" s="33">
        <v>1</v>
      </c>
      <c r="L26" s="33">
        <v>1</v>
      </c>
      <c r="M26" s="33">
        <v>1</v>
      </c>
      <c r="N26" s="33"/>
      <c r="O26" s="33"/>
      <c r="P26">
        <f t="shared" si="0"/>
        <v>2</v>
      </c>
      <c r="Q26">
        <f t="shared" si="1"/>
        <v>0</v>
      </c>
    </row>
    <row r="27" spans="1:17" x14ac:dyDescent="0.25">
      <c r="A27" s="33"/>
      <c r="B27">
        <v>74331</v>
      </c>
      <c r="C27" t="s">
        <v>30</v>
      </c>
      <c r="D27" t="s">
        <v>229</v>
      </c>
      <c r="E27">
        <v>74331</v>
      </c>
      <c r="F27" t="s">
        <v>506</v>
      </c>
      <c r="G27" t="s">
        <v>437</v>
      </c>
      <c r="H27">
        <v>74331</v>
      </c>
      <c r="I27" t="s">
        <v>527</v>
      </c>
      <c r="J27" t="s">
        <v>351</v>
      </c>
      <c r="K27" s="33">
        <v>1</v>
      </c>
      <c r="L27" s="33">
        <v>1</v>
      </c>
      <c r="M27" s="33">
        <v>1</v>
      </c>
      <c r="N27" s="33"/>
      <c r="O27" s="33"/>
      <c r="P27">
        <f t="shared" ref="P27:P61" si="2">SUM(L27:O27)</f>
        <v>2</v>
      </c>
      <c r="Q27">
        <f t="shared" si="1"/>
        <v>0</v>
      </c>
    </row>
    <row r="28" spans="1:17" x14ac:dyDescent="0.25">
      <c r="A28" s="33"/>
      <c r="B28">
        <v>74477</v>
      </c>
      <c r="C28" t="s">
        <v>363</v>
      </c>
      <c r="D28" t="s">
        <v>364</v>
      </c>
      <c r="E28">
        <v>74477</v>
      </c>
      <c r="F28" t="s">
        <v>446</v>
      </c>
      <c r="G28" t="s">
        <v>447</v>
      </c>
      <c r="H28">
        <v>74477</v>
      </c>
      <c r="I28" t="s">
        <v>465</v>
      </c>
      <c r="J28" t="s">
        <v>466</v>
      </c>
      <c r="K28" s="33">
        <v>1</v>
      </c>
      <c r="L28" s="33">
        <v>1</v>
      </c>
      <c r="M28" s="33">
        <v>1</v>
      </c>
      <c r="N28" s="33"/>
      <c r="O28" s="33"/>
      <c r="P28">
        <f t="shared" si="2"/>
        <v>2</v>
      </c>
      <c r="Q28">
        <f t="shared" si="1"/>
        <v>0</v>
      </c>
    </row>
    <row r="29" spans="1:17" x14ac:dyDescent="0.25">
      <c r="A29" s="33"/>
      <c r="B29">
        <v>74478</v>
      </c>
      <c r="C29" t="s">
        <v>54</v>
      </c>
      <c r="D29" t="s">
        <v>55</v>
      </c>
      <c r="E29">
        <v>74478</v>
      </c>
      <c r="F29" t="s">
        <v>16</v>
      </c>
      <c r="G29" t="s">
        <v>17</v>
      </c>
      <c r="H29">
        <v>74478</v>
      </c>
      <c r="I29" t="s">
        <v>263</v>
      </c>
      <c r="J29" t="s">
        <v>73</v>
      </c>
      <c r="K29" s="33">
        <v>1</v>
      </c>
      <c r="L29" s="33">
        <v>1</v>
      </c>
      <c r="M29" s="33">
        <v>1</v>
      </c>
      <c r="N29" s="33"/>
      <c r="O29" s="33"/>
      <c r="P29">
        <f t="shared" si="2"/>
        <v>2</v>
      </c>
      <c r="Q29">
        <f t="shared" si="1"/>
        <v>0</v>
      </c>
    </row>
    <row r="30" spans="1:17" x14ac:dyDescent="0.25">
      <c r="A30" s="33"/>
      <c r="B30" s="42">
        <v>74479</v>
      </c>
      <c r="C30" t="s">
        <v>38</v>
      </c>
      <c r="D30" t="s">
        <v>39</v>
      </c>
      <c r="E30" s="42">
        <v>74479</v>
      </c>
      <c r="F30" t="s">
        <v>125</v>
      </c>
      <c r="G30" t="s">
        <v>316</v>
      </c>
      <c r="H30" s="42">
        <v>74479</v>
      </c>
      <c r="I30" s="12" t="s">
        <v>256</v>
      </c>
      <c r="K30" s="33">
        <v>1</v>
      </c>
      <c r="L30" s="33">
        <v>1</v>
      </c>
      <c r="M30" s="33"/>
      <c r="N30" s="33">
        <v>1</v>
      </c>
      <c r="O30" s="33"/>
      <c r="P30">
        <f t="shared" si="2"/>
        <v>2</v>
      </c>
      <c r="Q30">
        <f t="shared" si="1"/>
        <v>1</v>
      </c>
    </row>
    <row r="31" spans="1:17" x14ac:dyDescent="0.25">
      <c r="A31" s="33"/>
      <c r="B31" s="42">
        <v>74480</v>
      </c>
      <c r="C31" t="s">
        <v>363</v>
      </c>
      <c r="D31" t="s">
        <v>364</v>
      </c>
      <c r="E31" s="42">
        <v>74480</v>
      </c>
      <c r="F31" t="s">
        <v>556</v>
      </c>
      <c r="G31" t="s">
        <v>557</v>
      </c>
      <c r="H31" s="42">
        <v>74480</v>
      </c>
      <c r="I31" s="12" t="s">
        <v>256</v>
      </c>
      <c r="K31" s="33">
        <v>1</v>
      </c>
      <c r="L31" s="33">
        <v>1</v>
      </c>
      <c r="M31" s="33"/>
      <c r="N31" s="33">
        <v>1</v>
      </c>
      <c r="O31" s="33"/>
      <c r="P31">
        <f t="shared" si="2"/>
        <v>2</v>
      </c>
      <c r="Q31">
        <f t="shared" si="1"/>
        <v>1</v>
      </c>
    </row>
    <row r="32" spans="1:17" x14ac:dyDescent="0.25">
      <c r="A32" s="33"/>
      <c r="B32">
        <v>74481</v>
      </c>
      <c r="C32" t="s">
        <v>38</v>
      </c>
      <c r="D32" t="s">
        <v>39</v>
      </c>
      <c r="E32">
        <v>74481</v>
      </c>
      <c r="F32" t="s">
        <v>446</v>
      </c>
      <c r="G32" t="s">
        <v>447</v>
      </c>
      <c r="H32">
        <v>74481</v>
      </c>
      <c r="I32" t="s">
        <v>54</v>
      </c>
      <c r="J32" t="s">
        <v>55</v>
      </c>
      <c r="K32" s="33">
        <v>1</v>
      </c>
      <c r="L32" s="33">
        <v>1</v>
      </c>
      <c r="M32" s="33">
        <v>1</v>
      </c>
      <c r="N32" s="33"/>
      <c r="O32" s="33"/>
      <c r="P32">
        <f t="shared" si="2"/>
        <v>2</v>
      </c>
      <c r="Q32">
        <f t="shared" si="1"/>
        <v>0</v>
      </c>
    </row>
    <row r="33" spans="1:17" x14ac:dyDescent="0.25">
      <c r="A33" s="33"/>
      <c r="B33" s="42">
        <v>74482</v>
      </c>
      <c r="C33" t="s">
        <v>47</v>
      </c>
      <c r="D33" t="s">
        <v>260</v>
      </c>
      <c r="E33" s="42">
        <v>74482</v>
      </c>
      <c r="F33" t="s">
        <v>36</v>
      </c>
      <c r="G33" t="s">
        <v>63</v>
      </c>
      <c r="H33" s="42">
        <v>74482</v>
      </c>
      <c r="I33" s="12" t="s">
        <v>256</v>
      </c>
      <c r="K33" s="33">
        <v>1</v>
      </c>
      <c r="L33" s="33">
        <v>1</v>
      </c>
      <c r="M33" s="33"/>
      <c r="N33" s="33">
        <v>1</v>
      </c>
      <c r="O33" s="33"/>
      <c r="P33">
        <f t="shared" si="2"/>
        <v>2</v>
      </c>
      <c r="Q33">
        <f t="shared" si="1"/>
        <v>1</v>
      </c>
    </row>
    <row r="34" spans="1:17" x14ac:dyDescent="0.25">
      <c r="A34" s="33"/>
      <c r="B34" s="42">
        <v>74483</v>
      </c>
      <c r="C34" t="s">
        <v>363</v>
      </c>
      <c r="D34" t="s">
        <v>364</v>
      </c>
      <c r="E34" s="42">
        <v>74483</v>
      </c>
      <c r="F34" t="s">
        <v>556</v>
      </c>
      <c r="G34" t="s">
        <v>557</v>
      </c>
      <c r="H34" s="42">
        <v>74483</v>
      </c>
      <c r="I34" s="12" t="s">
        <v>256</v>
      </c>
      <c r="K34" s="33">
        <v>1</v>
      </c>
      <c r="L34" s="33">
        <v>1</v>
      </c>
      <c r="M34" s="33"/>
      <c r="N34" s="33">
        <v>1</v>
      </c>
      <c r="O34" s="33"/>
      <c r="P34">
        <f t="shared" si="2"/>
        <v>2</v>
      </c>
      <c r="Q34">
        <f t="shared" si="1"/>
        <v>1</v>
      </c>
    </row>
    <row r="35" spans="1:17" x14ac:dyDescent="0.25">
      <c r="A35" s="33"/>
      <c r="B35">
        <v>74484</v>
      </c>
      <c r="C35" t="s">
        <v>58</v>
      </c>
      <c r="D35" t="s">
        <v>59</v>
      </c>
      <c r="E35">
        <v>74484</v>
      </c>
      <c r="F35" t="s">
        <v>446</v>
      </c>
      <c r="G35" t="s">
        <v>447</v>
      </c>
      <c r="H35">
        <v>74484</v>
      </c>
      <c r="I35" t="s">
        <v>16</v>
      </c>
      <c r="J35" t="s">
        <v>485</v>
      </c>
      <c r="K35" s="33">
        <v>1</v>
      </c>
      <c r="L35" s="33">
        <v>1</v>
      </c>
      <c r="M35" s="33">
        <v>1</v>
      </c>
      <c r="N35" s="33"/>
      <c r="O35" s="33"/>
      <c r="P35">
        <f t="shared" si="2"/>
        <v>2</v>
      </c>
      <c r="Q35">
        <f t="shared" si="1"/>
        <v>0</v>
      </c>
    </row>
    <row r="36" spans="1:17" x14ac:dyDescent="0.25">
      <c r="A36" s="33"/>
      <c r="B36" s="42">
        <v>74485</v>
      </c>
      <c r="C36" t="s">
        <v>249</v>
      </c>
      <c r="D36" t="s">
        <v>96</v>
      </c>
      <c r="E36" s="42">
        <v>74485</v>
      </c>
      <c r="F36" t="s">
        <v>36</v>
      </c>
      <c r="G36" t="s">
        <v>63</v>
      </c>
      <c r="H36" s="42">
        <v>74485</v>
      </c>
      <c r="I36" s="12" t="s">
        <v>256</v>
      </c>
      <c r="K36" s="33">
        <v>1</v>
      </c>
      <c r="L36" s="33">
        <v>1</v>
      </c>
      <c r="M36" s="33"/>
      <c r="N36" s="33">
        <v>1</v>
      </c>
      <c r="O36" s="33"/>
      <c r="P36">
        <f t="shared" si="2"/>
        <v>2</v>
      </c>
      <c r="Q36">
        <f t="shared" si="1"/>
        <v>1</v>
      </c>
    </row>
    <row r="37" spans="1:17" x14ac:dyDescent="0.25">
      <c r="A37" s="33"/>
      <c r="B37">
        <v>74486</v>
      </c>
      <c r="C37" t="s">
        <v>465</v>
      </c>
      <c r="D37" t="s">
        <v>466</v>
      </c>
      <c r="E37">
        <v>74486</v>
      </c>
      <c r="F37" t="s">
        <v>530</v>
      </c>
      <c r="G37" t="s">
        <v>172</v>
      </c>
      <c r="H37">
        <v>74486</v>
      </c>
      <c r="I37" t="s">
        <v>363</v>
      </c>
      <c r="J37" t="s">
        <v>364</v>
      </c>
      <c r="K37" s="33">
        <v>1</v>
      </c>
      <c r="L37" s="33">
        <v>1</v>
      </c>
      <c r="M37" s="33">
        <v>1</v>
      </c>
      <c r="N37" s="33"/>
      <c r="O37" s="33"/>
      <c r="P37">
        <f t="shared" si="2"/>
        <v>2</v>
      </c>
      <c r="Q37">
        <f t="shared" si="1"/>
        <v>0</v>
      </c>
    </row>
    <row r="38" spans="1:17" x14ac:dyDescent="0.25">
      <c r="A38" s="33"/>
      <c r="B38">
        <v>74487</v>
      </c>
      <c r="C38" t="s">
        <v>1</v>
      </c>
      <c r="D38" t="s">
        <v>96</v>
      </c>
      <c r="E38">
        <v>74487</v>
      </c>
      <c r="F38" t="s">
        <v>16</v>
      </c>
      <c r="G38" t="s">
        <v>485</v>
      </c>
      <c r="H38">
        <v>74487</v>
      </c>
      <c r="I38" t="s">
        <v>446</v>
      </c>
      <c r="J38" t="s">
        <v>447</v>
      </c>
      <c r="K38" s="33">
        <v>1</v>
      </c>
      <c r="L38" s="33">
        <v>1</v>
      </c>
      <c r="M38" s="33">
        <v>1</v>
      </c>
      <c r="N38" s="33"/>
      <c r="O38" s="33"/>
      <c r="P38">
        <f t="shared" si="2"/>
        <v>2</v>
      </c>
      <c r="Q38">
        <f t="shared" si="1"/>
        <v>0</v>
      </c>
    </row>
    <row r="39" spans="1:17" x14ac:dyDescent="0.25">
      <c r="A39" s="33"/>
      <c r="B39" s="42">
        <v>74556</v>
      </c>
      <c r="C39" t="s">
        <v>249</v>
      </c>
      <c r="D39" t="s">
        <v>96</v>
      </c>
      <c r="E39" s="42">
        <v>74556</v>
      </c>
      <c r="F39" t="s">
        <v>536</v>
      </c>
      <c r="G39" t="s">
        <v>537</v>
      </c>
      <c r="H39" s="42">
        <v>74556</v>
      </c>
      <c r="I39" s="12" t="s">
        <v>256</v>
      </c>
      <c r="K39" s="33">
        <v>1</v>
      </c>
      <c r="L39" s="33">
        <v>1</v>
      </c>
      <c r="M39" s="33"/>
      <c r="N39" s="33">
        <v>1</v>
      </c>
      <c r="O39" s="33"/>
      <c r="P39">
        <f t="shared" si="2"/>
        <v>2</v>
      </c>
      <c r="Q39">
        <f t="shared" si="1"/>
        <v>1</v>
      </c>
    </row>
    <row r="40" spans="1:17" x14ac:dyDescent="0.25">
      <c r="A40" s="33"/>
      <c r="B40">
        <v>74557</v>
      </c>
      <c r="C40" t="s">
        <v>1</v>
      </c>
      <c r="D40" t="s">
        <v>96</v>
      </c>
      <c r="E40">
        <v>74557</v>
      </c>
      <c r="F40" t="s">
        <v>150</v>
      </c>
      <c r="G40" t="s">
        <v>151</v>
      </c>
      <c r="H40">
        <v>74557</v>
      </c>
      <c r="I40" t="s">
        <v>0</v>
      </c>
      <c r="J40" t="s">
        <v>37</v>
      </c>
      <c r="K40" s="33">
        <v>1</v>
      </c>
      <c r="L40" s="33">
        <v>1</v>
      </c>
      <c r="M40" s="33">
        <v>1</v>
      </c>
      <c r="N40" s="33"/>
      <c r="O40" s="33"/>
      <c r="P40">
        <f t="shared" si="2"/>
        <v>2</v>
      </c>
      <c r="Q40">
        <f t="shared" si="1"/>
        <v>0</v>
      </c>
    </row>
    <row r="41" spans="1:17" x14ac:dyDescent="0.25">
      <c r="A41" s="33"/>
      <c r="B41" s="15">
        <v>74558</v>
      </c>
      <c r="C41" t="s">
        <v>125</v>
      </c>
      <c r="D41" t="s">
        <v>96</v>
      </c>
      <c r="E41" s="15">
        <v>74558</v>
      </c>
      <c r="F41" s="12" t="s">
        <v>256</v>
      </c>
      <c r="H41" s="15">
        <v>74558</v>
      </c>
      <c r="I41" s="12" t="s">
        <v>256</v>
      </c>
      <c r="K41" s="33">
        <v>1</v>
      </c>
      <c r="L41" s="33"/>
      <c r="M41" s="33"/>
      <c r="N41" s="33">
        <v>1</v>
      </c>
      <c r="O41" s="33">
        <v>1</v>
      </c>
      <c r="P41">
        <f t="shared" si="2"/>
        <v>2</v>
      </c>
      <c r="Q41">
        <f t="shared" si="1"/>
        <v>2</v>
      </c>
    </row>
    <row r="42" spans="1:17" x14ac:dyDescent="0.25">
      <c r="A42" s="33"/>
      <c r="B42" s="42">
        <v>74559</v>
      </c>
      <c r="C42" t="s">
        <v>438</v>
      </c>
      <c r="D42" t="s">
        <v>439</v>
      </c>
      <c r="E42" s="42">
        <v>74559</v>
      </c>
      <c r="F42" t="s">
        <v>536</v>
      </c>
      <c r="G42" t="s">
        <v>537</v>
      </c>
      <c r="H42" s="42">
        <v>74559</v>
      </c>
      <c r="I42" s="12" t="s">
        <v>256</v>
      </c>
      <c r="K42" s="33">
        <v>1</v>
      </c>
      <c r="L42" s="33">
        <v>1</v>
      </c>
      <c r="M42" s="33"/>
      <c r="N42" s="33">
        <v>1</v>
      </c>
      <c r="O42" s="33"/>
      <c r="P42">
        <f t="shared" si="2"/>
        <v>2</v>
      </c>
      <c r="Q42">
        <f t="shared" si="1"/>
        <v>1</v>
      </c>
    </row>
    <row r="43" spans="1:17" x14ac:dyDescent="0.25">
      <c r="A43" s="33"/>
      <c r="B43" s="15">
        <v>74560</v>
      </c>
      <c r="C43" t="s">
        <v>125</v>
      </c>
      <c r="D43" t="s">
        <v>316</v>
      </c>
      <c r="E43" s="15">
        <v>74560</v>
      </c>
      <c r="F43" s="12" t="s">
        <v>256</v>
      </c>
      <c r="H43" s="15">
        <v>74560</v>
      </c>
      <c r="I43" s="12" t="s">
        <v>256</v>
      </c>
      <c r="K43" s="33">
        <v>1</v>
      </c>
      <c r="L43" s="33"/>
      <c r="M43" s="33"/>
      <c r="N43" s="33">
        <v>1</v>
      </c>
      <c r="O43" s="33">
        <v>1</v>
      </c>
      <c r="P43">
        <f t="shared" si="2"/>
        <v>2</v>
      </c>
      <c r="Q43">
        <f t="shared" si="1"/>
        <v>2</v>
      </c>
    </row>
    <row r="44" spans="1:17" x14ac:dyDescent="0.25">
      <c r="A44" s="33"/>
      <c r="B44" s="42">
        <v>74561</v>
      </c>
      <c r="C44" t="s">
        <v>438</v>
      </c>
      <c r="D44" t="s">
        <v>439</v>
      </c>
      <c r="E44" s="42">
        <v>74561</v>
      </c>
      <c r="F44" t="s">
        <v>536</v>
      </c>
      <c r="G44" t="s">
        <v>537</v>
      </c>
      <c r="H44" s="42">
        <v>74561</v>
      </c>
      <c r="I44" s="12" t="s">
        <v>256</v>
      </c>
      <c r="K44" s="33">
        <v>1</v>
      </c>
      <c r="L44" s="33">
        <v>1</v>
      </c>
      <c r="M44" s="33"/>
      <c r="N44" s="33">
        <v>1</v>
      </c>
      <c r="O44" s="33"/>
      <c r="P44">
        <f t="shared" si="2"/>
        <v>2</v>
      </c>
      <c r="Q44">
        <f t="shared" si="1"/>
        <v>1</v>
      </c>
    </row>
    <row r="45" spans="1:17" x14ac:dyDescent="0.25">
      <c r="A45" s="33"/>
      <c r="B45">
        <v>74562</v>
      </c>
      <c r="C45" t="s">
        <v>82</v>
      </c>
      <c r="D45" t="s">
        <v>83</v>
      </c>
      <c r="E45">
        <v>74562</v>
      </c>
      <c r="F45" t="s">
        <v>438</v>
      </c>
      <c r="G45" t="s">
        <v>439</v>
      </c>
      <c r="H45">
        <v>74562</v>
      </c>
      <c r="I45" t="s">
        <v>536</v>
      </c>
      <c r="J45" t="s">
        <v>537</v>
      </c>
      <c r="K45" s="33">
        <v>1</v>
      </c>
      <c r="L45" s="33">
        <v>1</v>
      </c>
      <c r="M45" s="33">
        <v>1</v>
      </c>
      <c r="N45" s="33"/>
      <c r="O45" s="33"/>
      <c r="P45">
        <f t="shared" si="2"/>
        <v>2</v>
      </c>
      <c r="Q45">
        <f t="shared" si="1"/>
        <v>0</v>
      </c>
    </row>
    <row r="46" spans="1:17" x14ac:dyDescent="0.25">
      <c r="A46" s="33"/>
      <c r="B46">
        <v>74563</v>
      </c>
      <c r="C46" t="s">
        <v>38</v>
      </c>
      <c r="D46" t="s">
        <v>39</v>
      </c>
      <c r="E46">
        <v>74563</v>
      </c>
      <c r="F46" t="s">
        <v>438</v>
      </c>
      <c r="G46" t="s">
        <v>439</v>
      </c>
      <c r="H46">
        <v>74563</v>
      </c>
      <c r="I46" t="s">
        <v>536</v>
      </c>
      <c r="J46" t="s">
        <v>537</v>
      </c>
      <c r="K46" s="33">
        <v>1</v>
      </c>
      <c r="L46" s="33">
        <v>1</v>
      </c>
      <c r="M46" s="33">
        <v>1</v>
      </c>
      <c r="N46" s="33"/>
      <c r="O46" s="33"/>
      <c r="P46">
        <f t="shared" si="2"/>
        <v>2</v>
      </c>
      <c r="Q46">
        <f t="shared" si="1"/>
        <v>0</v>
      </c>
    </row>
    <row r="47" spans="1:17" x14ac:dyDescent="0.25">
      <c r="A47" s="33"/>
      <c r="B47" s="42">
        <v>74621</v>
      </c>
      <c r="C47" t="s">
        <v>207</v>
      </c>
      <c r="D47" t="s">
        <v>208</v>
      </c>
      <c r="E47" s="42">
        <v>74621</v>
      </c>
      <c r="F47" t="s">
        <v>431</v>
      </c>
      <c r="G47" t="s">
        <v>432</v>
      </c>
      <c r="H47" s="42">
        <v>74621</v>
      </c>
      <c r="I47" s="12" t="s">
        <v>256</v>
      </c>
      <c r="K47" s="33">
        <v>1</v>
      </c>
      <c r="L47" s="33">
        <v>1</v>
      </c>
      <c r="M47" s="33"/>
      <c r="N47" s="33">
        <v>1</v>
      </c>
      <c r="O47" s="33"/>
      <c r="P47">
        <f t="shared" si="2"/>
        <v>2</v>
      </c>
      <c r="Q47">
        <f t="shared" si="1"/>
        <v>1</v>
      </c>
    </row>
    <row r="48" spans="1:17" x14ac:dyDescent="0.25">
      <c r="A48" s="33"/>
      <c r="B48" s="42">
        <v>74622</v>
      </c>
      <c r="C48" t="s">
        <v>125</v>
      </c>
      <c r="D48" t="s">
        <v>96</v>
      </c>
      <c r="E48" s="42">
        <v>74622</v>
      </c>
      <c r="F48" t="s">
        <v>431</v>
      </c>
      <c r="G48" t="s">
        <v>432</v>
      </c>
      <c r="H48" s="42">
        <v>74622</v>
      </c>
      <c r="I48" s="12" t="s">
        <v>256</v>
      </c>
      <c r="K48" s="33">
        <v>1</v>
      </c>
      <c r="L48" s="33">
        <v>1</v>
      </c>
      <c r="M48" s="33"/>
      <c r="N48" s="33">
        <v>1</v>
      </c>
      <c r="O48" s="33"/>
      <c r="P48">
        <f t="shared" si="2"/>
        <v>2</v>
      </c>
      <c r="Q48">
        <f t="shared" si="1"/>
        <v>1</v>
      </c>
    </row>
    <row r="49" spans="1:17" x14ac:dyDescent="0.25">
      <c r="A49" s="33"/>
      <c r="B49" s="42">
        <v>74623</v>
      </c>
      <c r="C49" t="s">
        <v>82</v>
      </c>
      <c r="D49" t="s">
        <v>83</v>
      </c>
      <c r="E49" s="42">
        <v>74623</v>
      </c>
      <c r="F49" t="s">
        <v>431</v>
      </c>
      <c r="G49" t="s">
        <v>432</v>
      </c>
      <c r="H49" s="42">
        <v>74623</v>
      </c>
      <c r="I49" s="12" t="s">
        <v>256</v>
      </c>
      <c r="K49" s="33">
        <v>1</v>
      </c>
      <c r="L49" s="33">
        <v>1</v>
      </c>
      <c r="M49" s="33"/>
      <c r="N49" s="33">
        <v>1</v>
      </c>
      <c r="O49" s="33"/>
      <c r="P49">
        <f t="shared" si="2"/>
        <v>2</v>
      </c>
      <c r="Q49">
        <f t="shared" si="1"/>
        <v>1</v>
      </c>
    </row>
    <row r="50" spans="1:17" x14ac:dyDescent="0.25">
      <c r="A50" s="33"/>
      <c r="B50" s="42">
        <v>74728</v>
      </c>
      <c r="C50" t="s">
        <v>456</v>
      </c>
      <c r="D50" t="s">
        <v>511</v>
      </c>
      <c r="E50" s="42">
        <v>74728</v>
      </c>
      <c r="F50" t="s">
        <v>391</v>
      </c>
      <c r="G50" t="s">
        <v>444</v>
      </c>
      <c r="H50" s="42">
        <v>74728</v>
      </c>
      <c r="I50" s="12" t="s">
        <v>256</v>
      </c>
      <c r="K50" s="33">
        <v>1</v>
      </c>
      <c r="L50" s="33">
        <v>1</v>
      </c>
      <c r="M50" s="33"/>
      <c r="N50" s="33">
        <v>1</v>
      </c>
      <c r="O50" s="33"/>
      <c r="P50">
        <f t="shared" si="2"/>
        <v>2</v>
      </c>
      <c r="Q50">
        <f t="shared" si="1"/>
        <v>1</v>
      </c>
    </row>
    <row r="51" spans="1:17" x14ac:dyDescent="0.25">
      <c r="A51" s="33"/>
      <c r="B51" s="42">
        <v>74729</v>
      </c>
      <c r="C51" t="s">
        <v>456</v>
      </c>
      <c r="D51" t="s">
        <v>511</v>
      </c>
      <c r="E51" s="42">
        <v>74729</v>
      </c>
      <c r="F51" t="s">
        <v>497</v>
      </c>
      <c r="G51" t="s">
        <v>222</v>
      </c>
      <c r="H51" s="42">
        <v>74729</v>
      </c>
      <c r="I51" s="12" t="s">
        <v>256</v>
      </c>
      <c r="K51" s="33">
        <v>1</v>
      </c>
      <c r="L51" s="33">
        <v>1</v>
      </c>
      <c r="M51" s="33"/>
      <c r="N51" s="33">
        <v>1</v>
      </c>
      <c r="O51" s="33"/>
      <c r="P51">
        <f t="shared" si="2"/>
        <v>2</v>
      </c>
      <c r="Q51">
        <f t="shared" si="1"/>
        <v>1</v>
      </c>
    </row>
    <row r="52" spans="1:17" x14ac:dyDescent="0.25">
      <c r="A52" s="33"/>
      <c r="B52" s="42">
        <v>74730</v>
      </c>
      <c r="C52" t="s">
        <v>456</v>
      </c>
      <c r="D52" t="s">
        <v>511</v>
      </c>
      <c r="E52" s="42">
        <v>74730</v>
      </c>
      <c r="F52" t="s">
        <v>440</v>
      </c>
      <c r="G52" t="s">
        <v>441</v>
      </c>
      <c r="H52" s="42">
        <v>74730</v>
      </c>
      <c r="I52" s="12" t="s">
        <v>256</v>
      </c>
      <c r="K52" s="33">
        <v>1</v>
      </c>
      <c r="L52" s="33">
        <v>1</v>
      </c>
      <c r="M52" s="33"/>
      <c r="N52" s="33">
        <v>1</v>
      </c>
      <c r="O52" s="33"/>
      <c r="P52">
        <f t="shared" si="2"/>
        <v>2</v>
      </c>
      <c r="Q52">
        <f t="shared" si="1"/>
        <v>1</v>
      </c>
    </row>
    <row r="53" spans="1:17" x14ac:dyDescent="0.25">
      <c r="A53" s="33"/>
      <c r="B53" s="42">
        <v>74731</v>
      </c>
      <c r="C53" t="s">
        <v>78</v>
      </c>
      <c r="D53" t="s">
        <v>79</v>
      </c>
      <c r="E53" s="42">
        <v>74731</v>
      </c>
      <c r="F53" t="s">
        <v>440</v>
      </c>
      <c r="G53" t="s">
        <v>441</v>
      </c>
      <c r="H53" s="42">
        <v>74731</v>
      </c>
      <c r="I53" s="12" t="s">
        <v>256</v>
      </c>
      <c r="K53" s="33">
        <v>1</v>
      </c>
      <c r="L53" s="33">
        <v>1</v>
      </c>
      <c r="M53" s="33"/>
      <c r="N53" s="33">
        <v>1</v>
      </c>
      <c r="O53" s="33"/>
      <c r="P53">
        <f t="shared" si="2"/>
        <v>2</v>
      </c>
      <c r="Q53">
        <f t="shared" si="1"/>
        <v>1</v>
      </c>
    </row>
    <row r="54" spans="1:17" x14ac:dyDescent="0.25">
      <c r="A54" s="33"/>
      <c r="B54" s="15">
        <v>74822</v>
      </c>
      <c r="C54" t="s">
        <v>38</v>
      </c>
      <c r="D54" t="s">
        <v>310</v>
      </c>
      <c r="E54" s="15">
        <v>74822</v>
      </c>
      <c r="F54" s="12" t="s">
        <v>256</v>
      </c>
      <c r="H54" s="15">
        <v>74822</v>
      </c>
      <c r="I54" s="12" t="s">
        <v>256</v>
      </c>
      <c r="K54" s="33">
        <v>1</v>
      </c>
      <c r="L54" s="33"/>
      <c r="M54" s="33"/>
      <c r="N54" s="33">
        <v>1</v>
      </c>
      <c r="O54" s="33">
        <v>1</v>
      </c>
      <c r="P54">
        <f t="shared" si="2"/>
        <v>2</v>
      </c>
      <c r="Q54">
        <f t="shared" si="1"/>
        <v>2</v>
      </c>
    </row>
    <row r="55" spans="1:17" x14ac:dyDescent="0.25">
      <c r="A55" s="33"/>
      <c r="B55" s="15">
        <v>74823</v>
      </c>
      <c r="C55" t="s">
        <v>1</v>
      </c>
      <c r="D55" t="s">
        <v>96</v>
      </c>
      <c r="E55" s="15">
        <v>74823</v>
      </c>
      <c r="F55" s="12" t="s">
        <v>256</v>
      </c>
      <c r="H55" s="15">
        <v>74823</v>
      </c>
      <c r="I55" s="12" t="s">
        <v>256</v>
      </c>
      <c r="K55" s="33">
        <v>1</v>
      </c>
      <c r="L55" s="33"/>
      <c r="M55" s="33"/>
      <c r="N55" s="33">
        <v>1</v>
      </c>
      <c r="O55" s="33">
        <v>1</v>
      </c>
      <c r="P55">
        <f t="shared" si="2"/>
        <v>2</v>
      </c>
      <c r="Q55">
        <f t="shared" si="1"/>
        <v>2</v>
      </c>
    </row>
    <row r="56" spans="1:17" x14ac:dyDescent="0.25">
      <c r="A56" s="33"/>
      <c r="B56">
        <v>74807</v>
      </c>
      <c r="C56" t="s">
        <v>47</v>
      </c>
      <c r="D56" t="s">
        <v>260</v>
      </c>
      <c r="E56">
        <v>74807</v>
      </c>
      <c r="F56" t="s">
        <v>506</v>
      </c>
      <c r="G56" t="s">
        <v>437</v>
      </c>
      <c r="H56">
        <v>74807</v>
      </c>
      <c r="I56" t="s">
        <v>38</v>
      </c>
      <c r="J56" t="s">
        <v>310</v>
      </c>
      <c r="K56" s="33">
        <v>1</v>
      </c>
      <c r="L56" s="33">
        <v>1</v>
      </c>
      <c r="M56" s="33">
        <v>1</v>
      </c>
      <c r="N56" s="33"/>
      <c r="O56" s="33"/>
      <c r="P56">
        <f t="shared" si="2"/>
        <v>2</v>
      </c>
      <c r="Q56">
        <f t="shared" si="1"/>
        <v>0</v>
      </c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>
        <f t="shared" si="2"/>
        <v>0</v>
      </c>
      <c r="Q57">
        <f t="shared" si="1"/>
        <v>0</v>
      </c>
    </row>
    <row r="58" spans="1:1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>
        <f t="shared" si="2"/>
        <v>0</v>
      </c>
      <c r="Q58">
        <f t="shared" si="1"/>
        <v>0</v>
      </c>
    </row>
    <row r="59" spans="1:1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>
        <f t="shared" si="2"/>
        <v>0</v>
      </c>
      <c r="Q59">
        <f t="shared" si="1"/>
        <v>0</v>
      </c>
    </row>
    <row r="60" spans="1:1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>
        <f t="shared" si="1"/>
        <v>0</v>
      </c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>
        <f t="shared" si="2"/>
        <v>0</v>
      </c>
      <c r="Q61">
        <f t="shared" si="1"/>
        <v>0</v>
      </c>
    </row>
    <row r="62" spans="1:1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>
        <f>SUM(K2:K61)</f>
        <v>55</v>
      </c>
      <c r="L62" s="33">
        <f>SUM(L2:L61)</f>
        <v>45</v>
      </c>
      <c r="M62" s="33">
        <f t="shared" ref="M62:O62" si="3">SUM(M2:M61)</f>
        <v>23</v>
      </c>
      <c r="N62" s="33">
        <f t="shared" si="3"/>
        <v>32</v>
      </c>
      <c r="O62" s="33">
        <f t="shared" si="3"/>
        <v>10</v>
      </c>
      <c r="P62">
        <f t="shared" ref="P62" si="4">SUM(P2:P61)</f>
        <v>110</v>
      </c>
    </row>
    <row r="64" spans="1:17" x14ac:dyDescent="0.25">
      <c r="L64">
        <f>SUM(L62:M62)</f>
        <v>68</v>
      </c>
      <c r="N64">
        <f>SUM(N62:O62)</f>
        <v>42</v>
      </c>
      <c r="O64">
        <f>SUM(L64:N64)</f>
        <v>110</v>
      </c>
    </row>
    <row r="65" spans="15:15" x14ac:dyDescent="0.25">
      <c r="O65">
        <f>+K62*2</f>
        <v>110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8"/>
      <c r="D1" s="38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65"/>
  <sheetViews>
    <sheetView tabSelected="1" zoomScaleNormal="100" workbookViewId="0">
      <selection activeCell="F12" sqref="F12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43587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40"/>
      <c r="Q3" s="40"/>
      <c r="R3" s="40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 s="36"/>
      <c r="G5"/>
      <c r="J5" s="17">
        <f t="shared" ref="J5:J11" si="0">COUNT(F5:I5)</f>
        <v>0</v>
      </c>
      <c r="K5" s="17">
        <v>74482</v>
      </c>
      <c r="L5" s="17">
        <v>74485</v>
      </c>
      <c r="M5" s="17">
        <v>74122</v>
      </c>
      <c r="O5" s="17">
        <f t="shared" ref="O5:O15" si="1">COUNT(K5:N5)</f>
        <v>3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75</v>
      </c>
      <c r="Z5" s="17" t="s">
        <v>120</v>
      </c>
      <c r="AA5" s="16">
        <v>43587</v>
      </c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 s="36"/>
      <c r="G6" s="3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 s="36">
        <v>74116</v>
      </c>
      <c r="G8" s="36">
        <v>74121</v>
      </c>
      <c r="H8" s="36">
        <v>74485</v>
      </c>
      <c r="I8" s="24">
        <v>74556</v>
      </c>
      <c r="J8" s="17">
        <f t="shared" si="0"/>
        <v>4</v>
      </c>
      <c r="K8"/>
      <c r="O8" s="17">
        <f t="shared" si="1"/>
        <v>0</v>
      </c>
      <c r="P8" s="36">
        <v>74485</v>
      </c>
      <c r="Q8" s="36">
        <v>74556</v>
      </c>
      <c r="R8" s="36"/>
      <c r="S8" s="24"/>
      <c r="T8" s="36"/>
      <c r="U8"/>
      <c r="W8" s="17">
        <f t="shared" si="2"/>
        <v>2</v>
      </c>
      <c r="X8" s="19"/>
      <c r="Y8" s="22">
        <f t="shared" si="3"/>
        <v>166</v>
      </c>
      <c r="Z8" s="17" t="s">
        <v>255</v>
      </c>
      <c r="AA8" s="16">
        <v>43587</v>
      </c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 s="36">
        <v>74288</v>
      </c>
      <c r="G9" s="36">
        <v>74823</v>
      </c>
      <c r="H9" s="36">
        <v>74487</v>
      </c>
      <c r="I9" s="24">
        <v>74557</v>
      </c>
      <c r="J9" s="17">
        <f t="shared" si="0"/>
        <v>4</v>
      </c>
      <c r="K9"/>
      <c r="O9" s="17">
        <f t="shared" si="1"/>
        <v>0</v>
      </c>
      <c r="P9" s="36">
        <v>74288</v>
      </c>
      <c r="Q9" s="36">
        <v>74823</v>
      </c>
      <c r="R9" s="36">
        <v>74288</v>
      </c>
      <c r="S9" s="36">
        <v>74823</v>
      </c>
      <c r="T9" s="36"/>
      <c r="U9" s="36"/>
      <c r="V9" s="24"/>
      <c r="W9" s="17">
        <f t="shared" si="2"/>
        <v>4</v>
      </c>
      <c r="X9" s="19"/>
      <c r="Y9" s="22">
        <f t="shared" si="3"/>
        <v>236</v>
      </c>
      <c r="Z9" s="17" t="s">
        <v>120</v>
      </c>
      <c r="AA9" s="1">
        <v>43587</v>
      </c>
      <c r="AB9" s="19">
        <f>SUM(Y8:Y9)</f>
        <v>402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 s="36">
        <v>4117</v>
      </c>
      <c r="G10" s="36">
        <v>74122</v>
      </c>
      <c r="H10" s="36">
        <v>74558</v>
      </c>
      <c r="I10" s="36">
        <v>74622</v>
      </c>
      <c r="J10" s="17">
        <f t="shared" si="0"/>
        <v>4</v>
      </c>
      <c r="K10"/>
      <c r="O10" s="17">
        <f t="shared" si="1"/>
        <v>0</v>
      </c>
      <c r="P10" s="36">
        <v>74117</v>
      </c>
      <c r="Q10" s="36">
        <v>74558</v>
      </c>
      <c r="R10" s="36">
        <v>74558</v>
      </c>
      <c r="S10" s="36">
        <v>74622</v>
      </c>
      <c r="T10" s="36"/>
      <c r="U10" s="36"/>
      <c r="W10" s="17">
        <f t="shared" si="2"/>
        <v>4</v>
      </c>
      <c r="X10" s="19"/>
      <c r="Y10" s="22">
        <f t="shared" si="3"/>
        <v>216</v>
      </c>
      <c r="Z10" s="17" t="s">
        <v>120</v>
      </c>
      <c r="AA10" s="1">
        <v>43587</v>
      </c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O13" s="17">
        <f t="shared" si="1"/>
        <v>0</v>
      </c>
      <c r="S13"/>
      <c r="W13" s="17">
        <f>COUNT(P13:V13)</f>
        <v>0</v>
      </c>
      <c r="X13" s="19"/>
      <c r="Y13" s="22">
        <f>+(J13*D13)+(O13*E13)+(W13*$AH$7)+X13</f>
        <v>0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+(J14*D14)+(O14*E14)+(W14*'4 28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+(J15*D15)+(O15*E15)+(W15*'4 28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463</v>
      </c>
      <c r="B16" t="s">
        <v>464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+(J16*D16)+(O16*E16)+(W16*'4 28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 s="36"/>
      <c r="G17" s="36"/>
      <c r="H17"/>
      <c r="I17"/>
      <c r="J17" s="17">
        <f>COUNT(F17:I17)</f>
        <v>0</v>
      </c>
      <c r="K17"/>
      <c r="O17" s="17">
        <f t="shared" ref="O17:O62" si="10">COUNT(K17:N17)</f>
        <v>0</v>
      </c>
      <c r="P17" s="36"/>
      <c r="Q17" s="36"/>
      <c r="R17" s="36"/>
      <c r="S17" s="36"/>
      <c r="W17" s="17">
        <f t="shared" ref="W17:W26" si="11">COUNT(P17:V17)</f>
        <v>0</v>
      </c>
      <c r="X17" s="19"/>
      <c r="Y17" s="22">
        <f t="shared" ref="Y17:Y26" si="12">+(J17*D17)+(O17*E17)+(W17*$AH$7)+X17</f>
        <v>0</v>
      </c>
      <c r="Z17" s="17" t="s">
        <v>120</v>
      </c>
      <c r="AA17" s="16"/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 s="36">
        <v>74285</v>
      </c>
      <c r="G18" s="36">
        <v>74290</v>
      </c>
      <c r="J18" s="17">
        <f>COUNT(F18:I18)</f>
        <v>2</v>
      </c>
      <c r="N18"/>
      <c r="O18" s="17">
        <f t="shared" si="10"/>
        <v>0</v>
      </c>
      <c r="P18">
        <v>74285</v>
      </c>
      <c r="Q18">
        <v>74285</v>
      </c>
      <c r="R18">
        <v>74290</v>
      </c>
      <c r="S18"/>
      <c r="W18" s="17">
        <f t="shared" si="11"/>
        <v>3</v>
      </c>
      <c r="X18" s="19"/>
      <c r="Y18" s="22">
        <f t="shared" si="12"/>
        <v>133</v>
      </c>
      <c r="Z18" s="17" t="s">
        <v>361</v>
      </c>
      <c r="AA18" s="16">
        <v>43587</v>
      </c>
      <c r="AB18" s="19">
        <f>+Y17+Y18</f>
        <v>133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>
        <v>74114</v>
      </c>
      <c r="G19">
        <v>74294</v>
      </c>
      <c r="H19">
        <v>74329</v>
      </c>
      <c r="I19"/>
      <c r="J19" s="17">
        <f>COUNT(F19:I19)</f>
        <v>3</v>
      </c>
      <c r="K19" s="36">
        <v>74331</v>
      </c>
      <c r="L19" s="36">
        <v>74807</v>
      </c>
      <c r="O19" s="17">
        <f t="shared" si="10"/>
        <v>2</v>
      </c>
      <c r="P19">
        <v>74294</v>
      </c>
      <c r="Q19">
        <v>74294</v>
      </c>
      <c r="R19"/>
      <c r="S19"/>
      <c r="W19" s="17">
        <f t="shared" si="11"/>
        <v>2</v>
      </c>
      <c r="X19" s="19"/>
      <c r="Y19" s="22">
        <f t="shared" si="12"/>
        <v>206</v>
      </c>
      <c r="Z19" t="s">
        <v>120</v>
      </c>
      <c r="AA19" s="23">
        <v>43587</v>
      </c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 s="36">
        <v>74559</v>
      </c>
      <c r="G21" s="36">
        <v>74561</v>
      </c>
      <c r="H21" s="36"/>
      <c r="J21" s="17">
        <f t="shared" ref="J21:J24" si="13">COUNT(F21:I21)</f>
        <v>2</v>
      </c>
      <c r="K21">
        <v>74562</v>
      </c>
      <c r="L21" s="17">
        <v>74563</v>
      </c>
      <c r="O21" s="17">
        <f t="shared" si="10"/>
        <v>2</v>
      </c>
      <c r="P21" s="36">
        <v>74559</v>
      </c>
      <c r="Q21" s="36">
        <v>74561</v>
      </c>
      <c r="R21"/>
      <c r="S21"/>
      <c r="T21"/>
      <c r="W21" s="17">
        <f t="shared" si="11"/>
        <v>2</v>
      </c>
      <c r="X21" s="19"/>
      <c r="Y21" s="22">
        <f t="shared" si="12"/>
        <v>158</v>
      </c>
      <c r="Z21" t="s">
        <v>120</v>
      </c>
      <c r="AA21" s="1">
        <v>43587</v>
      </c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>
        <v>74730</v>
      </c>
      <c r="L22" s="17">
        <v>74731</v>
      </c>
      <c r="O22" s="17">
        <f t="shared" si="10"/>
        <v>2</v>
      </c>
      <c r="P22"/>
      <c r="Q22"/>
      <c r="S22"/>
      <c r="W22" s="17">
        <f t="shared" si="11"/>
        <v>0</v>
      </c>
      <c r="X22" s="19"/>
      <c r="Y22" s="22">
        <f t="shared" si="12"/>
        <v>50</v>
      </c>
      <c r="Z22" t="s">
        <v>120</v>
      </c>
      <c r="AA22" s="16">
        <v>43587</v>
      </c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/>
      <c r="G27"/>
      <c r="J27" s="17">
        <f t="shared" ref="J27" si="15">COUNT(F27:I27)</f>
        <v>0</v>
      </c>
      <c r="K27" s="17">
        <v>74556</v>
      </c>
      <c r="L27" s="17">
        <v>74559</v>
      </c>
      <c r="M27" s="17">
        <v>74561</v>
      </c>
      <c r="N27" s="36">
        <v>74562</v>
      </c>
      <c r="O27" s="17">
        <f t="shared" si="10"/>
        <v>4</v>
      </c>
      <c r="P27" s="36">
        <v>74561</v>
      </c>
      <c r="Q27"/>
      <c r="R27"/>
      <c r="S27"/>
      <c r="W27" s="17">
        <f t="shared" ref="W27" si="16">COUNT(P27:V27)</f>
        <v>1</v>
      </c>
      <c r="X27" s="19"/>
      <c r="Y27" s="22">
        <f t="shared" ref="Y27" si="17">+(J27*D27)+(O27*E27)+(W27*$AH$7)+X27</f>
        <v>125</v>
      </c>
      <c r="Z27" t="s">
        <v>120</v>
      </c>
      <c r="AA27" s="16">
        <v>43587</v>
      </c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 s="36">
        <v>74029</v>
      </c>
      <c r="G28" s="36">
        <v>74484</v>
      </c>
      <c r="J28" s="17">
        <f t="shared" ref="J28:J43" si="18">COUNT(F28:I28)</f>
        <v>2</v>
      </c>
      <c r="O28" s="17">
        <f t="shared" si="10"/>
        <v>0</v>
      </c>
      <c r="P28"/>
      <c r="Q28"/>
      <c r="S28"/>
      <c r="W28" s="17">
        <f t="shared" ref="W28:W48" si="19">COUNT(P28:V28)</f>
        <v>0</v>
      </c>
      <c r="X28" s="19"/>
      <c r="Y28" s="22">
        <f t="shared" ref="Y28:Y43" si="20">+(J28*D28)+(O28*E28)+(W28*$AH$7)+X28</f>
        <v>68</v>
      </c>
      <c r="Z28" s="17" t="s">
        <v>120</v>
      </c>
      <c r="AA28" s="16">
        <v>43587</v>
      </c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467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N30"/>
      <c r="O30" s="17">
        <f t="shared" si="10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s="32" t="s">
        <v>120</v>
      </c>
      <c r="AA30" s="23"/>
      <c r="AB30" s="19"/>
      <c r="AD30" s="19"/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O33" s="17">
        <f>COUNT(K33:N33)</f>
        <v>0</v>
      </c>
      <c r="P33"/>
      <c r="Q33"/>
      <c r="S33"/>
      <c r="W33" s="17">
        <f>COUNT(P33:V33)</f>
        <v>0</v>
      </c>
      <c r="X33" s="19"/>
      <c r="Y33" s="22">
        <f>+(J33*D33)+(O33*E33)+(W33*'4 28 19 payroll'!$AH$7)+X33</f>
        <v>0</v>
      </c>
      <c r="Z33" s="17" t="s">
        <v>384</v>
      </c>
      <c r="AA33" s="16"/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/>
      <c r="J34" s="17">
        <f t="shared" si="18"/>
        <v>0</v>
      </c>
      <c r="O34" s="17">
        <f t="shared" si="10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17" t="s">
        <v>120</v>
      </c>
      <c r="AA34" s="23"/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 s="36"/>
      <c r="G35"/>
      <c r="J35" s="17">
        <f t="shared" si="18"/>
        <v>0</v>
      </c>
      <c r="K35"/>
      <c r="O35" s="17">
        <f t="shared" si="10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 s="36"/>
      <c r="J41" s="17">
        <f t="shared" si="18"/>
        <v>0</v>
      </c>
      <c r="O41" s="17">
        <f t="shared" si="10"/>
        <v>0</v>
      </c>
      <c r="P41"/>
      <c r="Q41"/>
      <c r="S41"/>
      <c r="W41" s="17">
        <f t="shared" si="19"/>
        <v>0</v>
      </c>
      <c r="X41" s="19"/>
      <c r="Y41" s="22">
        <f t="shared" si="20"/>
        <v>0</v>
      </c>
      <c r="Z41" s="17" t="s">
        <v>120</v>
      </c>
      <c r="AA41" s="16"/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O42" s="17">
        <f t="shared" si="10"/>
        <v>0</v>
      </c>
      <c r="P42"/>
      <c r="Q42"/>
      <c r="S42"/>
      <c r="W42" s="17">
        <f t="shared" si="19"/>
        <v>0</v>
      </c>
      <c r="X42" s="19"/>
      <c r="Y42" s="22">
        <f t="shared" si="20"/>
        <v>0</v>
      </c>
      <c r="Z42" s="17" t="s">
        <v>120</v>
      </c>
      <c r="AA42" s="16"/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K43" s="17">
        <v>74621</v>
      </c>
      <c r="L43" s="17">
        <v>74622</v>
      </c>
      <c r="M43" s="17">
        <v>74623</v>
      </c>
      <c r="O43" s="17">
        <f t="shared" si="10"/>
        <v>3</v>
      </c>
      <c r="P43"/>
      <c r="Q43"/>
      <c r="S43"/>
      <c r="W43" s="17">
        <f t="shared" si="19"/>
        <v>0</v>
      </c>
      <c r="X43" s="19"/>
      <c r="Y43" s="22">
        <f t="shared" si="20"/>
        <v>75</v>
      </c>
      <c r="Z43" s="17" t="s">
        <v>120</v>
      </c>
      <c r="AA43" s="16">
        <v>43587</v>
      </c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K44" s="17">
        <v>74286</v>
      </c>
      <c r="L44" s="17">
        <v>74290</v>
      </c>
      <c r="M44" s="17">
        <v>74292</v>
      </c>
      <c r="N44" s="36">
        <v>74121</v>
      </c>
      <c r="O44" s="17">
        <f t="shared" si="10"/>
        <v>4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100</v>
      </c>
      <c r="Z44" t="s">
        <v>268</v>
      </c>
      <c r="AA44" s="16">
        <v>43587</v>
      </c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K45" s="17">
        <v>74329</v>
      </c>
      <c r="L45" s="17">
        <v>74478</v>
      </c>
      <c r="M45" s="17">
        <v>74289</v>
      </c>
      <c r="N45"/>
      <c r="O45" s="17">
        <f t="shared" si="10"/>
        <v>3</v>
      </c>
      <c r="P45"/>
      <c r="Q45"/>
      <c r="S45"/>
      <c r="W45" s="17">
        <f t="shared" si="19"/>
        <v>0</v>
      </c>
      <c r="X45" s="19"/>
      <c r="Y45" s="22">
        <f>+(J45*D45)+(O45*E45)+(W45*$AH$7)+X45</f>
        <v>75</v>
      </c>
      <c r="Z45" s="17" t="s">
        <v>268</v>
      </c>
      <c r="AA45" s="23">
        <v>43587</v>
      </c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458</v>
      </c>
      <c r="C49">
        <v>8</v>
      </c>
      <c r="D49" s="19">
        <v>29</v>
      </c>
      <c r="E49" s="19">
        <v>25</v>
      </c>
      <c r="F49">
        <v>74295</v>
      </c>
      <c r="G49" s="17">
        <v>74728</v>
      </c>
      <c r="H49" s="36">
        <v>74729</v>
      </c>
      <c r="I49" s="36">
        <v>74730</v>
      </c>
      <c r="J49" s="17">
        <f t="shared" ref="J49" si="23">COUNT(F49:I49)</f>
        <v>4</v>
      </c>
      <c r="L49"/>
      <c r="O49" s="17">
        <f t="shared" si="10"/>
        <v>0</v>
      </c>
      <c r="P49">
        <v>74295</v>
      </c>
      <c r="Q49" s="17">
        <v>74728</v>
      </c>
      <c r="R49" s="36">
        <v>74729</v>
      </c>
      <c r="S49" s="36">
        <v>74730</v>
      </c>
      <c r="W49" s="17">
        <f t="shared" ref="W49" si="24">COUNT(P49:V49)</f>
        <v>4</v>
      </c>
      <c r="X49" s="19"/>
      <c r="Y49" s="22">
        <f t="shared" ref="Y49" si="25">+(J49*D49)+(O49*E49)+(W49*$AH$7)+X49</f>
        <v>216</v>
      </c>
      <c r="Z49" t="s">
        <v>120</v>
      </c>
      <c r="AA49" s="16">
        <v>43587</v>
      </c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>
        <v>74289</v>
      </c>
      <c r="L53" s="17">
        <v>74557</v>
      </c>
      <c r="O53" s="17">
        <f t="shared" si="10"/>
        <v>2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54</v>
      </c>
      <c r="Z53" s="17" t="s">
        <v>120</v>
      </c>
      <c r="AA53" s="23">
        <v>43587</v>
      </c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K58" s="17">
        <v>74729</v>
      </c>
      <c r="L58" s="17">
        <v>74291</v>
      </c>
      <c r="O58" s="17">
        <f t="shared" si="10"/>
        <v>2</v>
      </c>
      <c r="P58"/>
      <c r="Q58"/>
      <c r="S58"/>
      <c r="W58" s="17">
        <f t="shared" si="27"/>
        <v>0</v>
      </c>
      <c r="X58" s="19"/>
      <c r="Y58" s="22">
        <f t="shared" si="28"/>
        <v>50</v>
      </c>
      <c r="Z58" s="17" t="s">
        <v>120</v>
      </c>
      <c r="AA58" s="16">
        <v>43587</v>
      </c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 s="36">
        <v>74115</v>
      </c>
      <c r="G59" s="36">
        <v>74287</v>
      </c>
      <c r="H59" s="36">
        <v>74731</v>
      </c>
      <c r="I59" s="36">
        <v>74291</v>
      </c>
      <c r="J59" s="17">
        <f t="shared" si="26"/>
        <v>4</v>
      </c>
      <c r="O59" s="17">
        <f t="shared" si="10"/>
        <v>0</v>
      </c>
      <c r="P59" s="36">
        <v>74115</v>
      </c>
      <c r="Q59" s="36">
        <v>74287</v>
      </c>
      <c r="R59" s="36">
        <v>74731</v>
      </c>
      <c r="S59"/>
      <c r="W59" s="17">
        <f t="shared" si="27"/>
        <v>3</v>
      </c>
      <c r="X59" s="19"/>
      <c r="Y59" s="22">
        <f t="shared" si="28"/>
        <v>191</v>
      </c>
      <c r="Z59" s="17" t="s">
        <v>120</v>
      </c>
      <c r="AA59" s="16">
        <v>43587</v>
      </c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/>
      <c r="G60"/>
      <c r="J60" s="17">
        <f t="shared" si="26"/>
        <v>0</v>
      </c>
      <c r="O60" s="17">
        <f t="shared" si="10"/>
        <v>0</v>
      </c>
      <c r="P60"/>
      <c r="Q60"/>
      <c r="R60"/>
      <c r="S60"/>
      <c r="W60" s="17">
        <f t="shared" si="27"/>
        <v>0</v>
      </c>
      <c r="X60" s="19"/>
      <c r="Y60" s="22">
        <f t="shared" si="28"/>
        <v>0</v>
      </c>
      <c r="Z60" s="17" t="s">
        <v>120</v>
      </c>
      <c r="AA60" s="16"/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 s="36">
        <v>74477</v>
      </c>
      <c r="G61" s="36">
        <v>74480</v>
      </c>
      <c r="H61" s="36">
        <v>74483</v>
      </c>
      <c r="I61" s="36"/>
      <c r="J61" s="17">
        <f t="shared" si="26"/>
        <v>3</v>
      </c>
      <c r="K61" s="36">
        <v>74486</v>
      </c>
      <c r="O61" s="17">
        <f t="shared" si="10"/>
        <v>1</v>
      </c>
      <c r="P61" s="36">
        <v>74480</v>
      </c>
      <c r="Q61" s="36">
        <v>74483</v>
      </c>
      <c r="R61" s="36"/>
      <c r="S61" s="36"/>
      <c r="T61" s="36"/>
      <c r="U61"/>
      <c r="V61"/>
      <c r="W61" s="17">
        <f t="shared" si="27"/>
        <v>2</v>
      </c>
      <c r="X61" s="19"/>
      <c r="Y61" s="22">
        <f t="shared" si="28"/>
        <v>162</v>
      </c>
      <c r="Z61" s="17" t="s">
        <v>120</v>
      </c>
      <c r="AA61" s="16">
        <v>43587</v>
      </c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K65" s="17">
        <v>74114</v>
      </c>
      <c r="L65" s="17">
        <v>74116</v>
      </c>
      <c r="O65" s="17">
        <f t="shared" si="29"/>
        <v>2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50</v>
      </c>
      <c r="Z65" s="17" t="s">
        <v>120</v>
      </c>
      <c r="AA65" s="16">
        <v>43587</v>
      </c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 s="36"/>
      <c r="G66"/>
      <c r="J66" s="17">
        <f t="shared" si="33"/>
        <v>0</v>
      </c>
      <c r="K66">
        <v>74330</v>
      </c>
      <c r="L66" s="17">
        <v>74486</v>
      </c>
      <c r="O66" s="17">
        <f t="shared" si="29"/>
        <v>2</v>
      </c>
      <c r="P66"/>
      <c r="Q66"/>
      <c r="S66"/>
      <c r="W66" s="17">
        <f t="shared" si="34"/>
        <v>0</v>
      </c>
      <c r="X66" s="19"/>
      <c r="Y66" s="22">
        <f t="shared" si="35"/>
        <v>54</v>
      </c>
      <c r="Z66" s="17" t="s">
        <v>120</v>
      </c>
      <c r="AA66" s="16">
        <v>43587</v>
      </c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K70" s="17">
        <v>74487</v>
      </c>
      <c r="L70" s="17">
        <v>74484</v>
      </c>
      <c r="O70" s="17">
        <f t="shared" si="29"/>
        <v>2</v>
      </c>
      <c r="P70"/>
      <c r="Q70"/>
      <c r="S70"/>
      <c r="W70" s="17">
        <f t="shared" si="34"/>
        <v>0</v>
      </c>
      <c r="X70" s="19"/>
      <c r="Y70" s="22">
        <f t="shared" si="35"/>
        <v>50</v>
      </c>
      <c r="Z70" t="s">
        <v>120</v>
      </c>
      <c r="AA70" s="23">
        <v>43587</v>
      </c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O71" s="17">
        <f t="shared" si="29"/>
        <v>0</v>
      </c>
      <c r="P71"/>
      <c r="Q71"/>
      <c r="S71"/>
      <c r="W71" s="17">
        <f t="shared" si="34"/>
        <v>0</v>
      </c>
      <c r="X71" s="19"/>
      <c r="Y71" s="22">
        <f t="shared" si="35"/>
        <v>0</v>
      </c>
      <c r="Z71" t="s">
        <v>120</v>
      </c>
      <c r="AA71" s="23"/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 s="36">
        <v>74120</v>
      </c>
      <c r="G72" s="36">
        <v>74621</v>
      </c>
      <c r="H72"/>
      <c r="J72" s="17">
        <f t="shared" si="33"/>
        <v>2</v>
      </c>
      <c r="O72" s="17">
        <f t="shared" si="29"/>
        <v>0</v>
      </c>
      <c r="P72" s="36">
        <v>74621</v>
      </c>
      <c r="Q72" s="36"/>
      <c r="R72"/>
      <c r="S72"/>
      <c r="W72" s="17">
        <f t="shared" si="34"/>
        <v>1</v>
      </c>
      <c r="X72" s="19"/>
      <c r="Y72" s="22">
        <f t="shared" si="35"/>
        <v>93</v>
      </c>
      <c r="Z72" s="17" t="s">
        <v>120</v>
      </c>
      <c r="AA72" s="16">
        <v>43587</v>
      </c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O73" s="17">
        <f>COUNT(K73:N73)</f>
        <v>0</v>
      </c>
      <c r="W73" s="17">
        <f>COUNT(P73:V73)</f>
        <v>0</v>
      </c>
      <c r="X73" s="19"/>
      <c r="Y73" s="22">
        <f>+(J73*D73)+(O73*E73)+(W73*'4 28 19 payroll'!$AH$7)+X73</f>
        <v>0</v>
      </c>
      <c r="Z73" s="28" t="s">
        <v>179</v>
      </c>
      <c r="AA73" s="16"/>
      <c r="AB73" s="23"/>
      <c r="AD73" s="19"/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 s="36">
        <v>74292</v>
      </c>
      <c r="G74" s="36">
        <v>74479</v>
      </c>
      <c r="H74" s="36">
        <v>74481</v>
      </c>
      <c r="I74" s="36">
        <v>74563</v>
      </c>
      <c r="J74" s="17">
        <f t="shared" si="33"/>
        <v>4</v>
      </c>
      <c r="K74" s="36"/>
      <c r="L74"/>
      <c r="O74" s="17">
        <f t="shared" si="29"/>
        <v>0</v>
      </c>
      <c r="P74" s="36">
        <v>74292</v>
      </c>
      <c r="Q74" s="36">
        <v>74479</v>
      </c>
      <c r="R74" s="36"/>
      <c r="S74" s="36"/>
      <c r="T74" s="36"/>
      <c r="U74" s="36"/>
      <c r="W74" s="17">
        <f t="shared" si="34"/>
        <v>2</v>
      </c>
      <c r="X74" s="19"/>
      <c r="Y74" s="22">
        <f t="shared" si="35"/>
        <v>186</v>
      </c>
      <c r="Z74" s="17" t="s">
        <v>120</v>
      </c>
      <c r="AA74" s="1">
        <v>43587</v>
      </c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/>
      <c r="G75"/>
      <c r="H75"/>
      <c r="I75"/>
      <c r="J75" s="17">
        <f t="shared" si="33"/>
        <v>0</v>
      </c>
      <c r="K75"/>
      <c r="O75" s="17">
        <f t="shared" si="29"/>
        <v>0</v>
      </c>
      <c r="P75"/>
      <c r="Q75"/>
      <c r="R75"/>
      <c r="S75"/>
      <c r="T75"/>
      <c r="U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/>
      <c r="O76" s="17">
        <f t="shared" si="29"/>
        <v>0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0</v>
      </c>
      <c r="Z76" t="s">
        <v>120</v>
      </c>
      <c r="AA76" s="16"/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>
        <v>74728</v>
      </c>
      <c r="O77" s="17">
        <f t="shared" si="29"/>
        <v>1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25</v>
      </c>
      <c r="Z77" t="s">
        <v>120</v>
      </c>
      <c r="AA77" s="16">
        <v>43587</v>
      </c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/>
      <c r="O78" s="17">
        <f t="shared" si="29"/>
        <v>0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0</v>
      </c>
      <c r="Z78" t="s">
        <v>120</v>
      </c>
      <c r="AA78" s="16"/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>
        <v>74117</v>
      </c>
      <c r="L79" s="17">
        <v>74114</v>
      </c>
      <c r="O79" s="17">
        <f t="shared" si="29"/>
        <v>2</v>
      </c>
      <c r="P79"/>
      <c r="Q79"/>
      <c r="S79"/>
      <c r="W79" s="17">
        <f t="shared" si="39"/>
        <v>0</v>
      </c>
      <c r="X79" s="19"/>
      <c r="Y79" s="22">
        <f t="shared" si="40"/>
        <v>50</v>
      </c>
      <c r="Z79" s="17" t="s">
        <v>120</v>
      </c>
      <c r="AA79" s="16">
        <v>43587</v>
      </c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460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+(J87*D87)+(O87*E87)+(W87*'4 28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0</v>
      </c>
      <c r="Z88" s="17" t="s">
        <v>120</v>
      </c>
      <c r="AA88" s="23"/>
      <c r="AB88" s="19"/>
      <c r="AC88" s="25"/>
      <c r="AD88" s="19"/>
    </row>
    <row r="89" spans="1:37" x14ac:dyDescent="0.25">
      <c r="A89" t="s">
        <v>27</v>
      </c>
      <c r="B89" t="s">
        <v>459</v>
      </c>
      <c r="C89" s="17">
        <v>8</v>
      </c>
      <c r="D89" s="19">
        <v>29</v>
      </c>
      <c r="E89" s="19">
        <v>25</v>
      </c>
      <c r="F89" s="36"/>
      <c r="G89" s="36"/>
      <c r="H89" s="36"/>
      <c r="I89" s="36"/>
      <c r="J89" s="17">
        <f t="shared" ref="J89" si="44">COUNT(F89:I89)</f>
        <v>0</v>
      </c>
      <c r="K89" s="36">
        <v>74115</v>
      </c>
      <c r="L89" s="17">
        <v>74287</v>
      </c>
      <c r="M89" s="17">
        <v>74291</v>
      </c>
      <c r="N89" s="36">
        <v>74295</v>
      </c>
      <c r="O89" s="17">
        <f t="shared" si="29"/>
        <v>4</v>
      </c>
      <c r="P89" s="36"/>
      <c r="Q89" s="36"/>
      <c r="R89" s="36"/>
      <c r="S89" s="36"/>
      <c r="T89" s="36"/>
      <c r="W89" s="17">
        <f t="shared" si="39"/>
        <v>0</v>
      </c>
      <c r="X89" s="19"/>
      <c r="Y89" s="22">
        <f t="shared" ref="Y89" si="45">+(J89*D89)+(O89*E89)+(W89*$AH$7)+X89</f>
        <v>100</v>
      </c>
      <c r="Z89" t="s">
        <v>120</v>
      </c>
      <c r="AA89" s="23">
        <v>43587</v>
      </c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 s="36">
        <v>74562</v>
      </c>
      <c r="G94" s="36">
        <v>74623</v>
      </c>
      <c r="J94" s="17">
        <f t="shared" si="41"/>
        <v>2</v>
      </c>
      <c r="O94" s="17">
        <f t="shared" si="29"/>
        <v>0</v>
      </c>
      <c r="P94">
        <v>74623</v>
      </c>
      <c r="Q94"/>
      <c r="S94"/>
      <c r="W94" s="17">
        <f t="shared" si="39"/>
        <v>1</v>
      </c>
      <c r="X94" s="19"/>
      <c r="Y94" s="22">
        <f t="shared" si="43"/>
        <v>105</v>
      </c>
      <c r="Z94" s="17" t="s">
        <v>120</v>
      </c>
      <c r="AA94" s="23">
        <v>43587</v>
      </c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 s="36">
        <v>74028</v>
      </c>
      <c r="G95" s="36">
        <v>74822</v>
      </c>
      <c r="J95" s="17">
        <f t="shared" si="41"/>
        <v>2</v>
      </c>
      <c r="K95" s="17">
        <v>74122</v>
      </c>
      <c r="L95" s="17">
        <v>74120</v>
      </c>
      <c r="M95" s="17">
        <v>74807</v>
      </c>
      <c r="O95" s="17">
        <f t="shared" si="29"/>
        <v>3</v>
      </c>
      <c r="P95">
        <v>74822</v>
      </c>
      <c r="Q95">
        <v>74822</v>
      </c>
      <c r="R95"/>
      <c r="S95"/>
      <c r="W95" s="17">
        <f t="shared" si="39"/>
        <v>2</v>
      </c>
      <c r="X95" s="19"/>
      <c r="Y95" s="22">
        <f t="shared" si="43"/>
        <v>199</v>
      </c>
      <c r="Z95" s="17" t="s">
        <v>120</v>
      </c>
      <c r="AA95" s="23">
        <v>43587</v>
      </c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 s="36">
        <v>74478</v>
      </c>
      <c r="G99"/>
      <c r="J99" s="17">
        <f t="shared" si="47"/>
        <v>1</v>
      </c>
      <c r="O99" s="17">
        <f t="shared" si="29"/>
        <v>0</v>
      </c>
      <c r="P99"/>
      <c r="Q99"/>
      <c r="R99"/>
      <c r="S99"/>
      <c r="W99" s="17">
        <f t="shared" si="39"/>
        <v>0</v>
      </c>
      <c r="X99" s="19"/>
      <c r="Y99" s="22">
        <f t="shared" si="43"/>
        <v>40</v>
      </c>
      <c r="Z99" s="17" t="s">
        <v>120</v>
      </c>
      <c r="AA99" s="23">
        <v>43587</v>
      </c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 s="36"/>
      <c r="G100" s="36"/>
      <c r="J100" s="17">
        <f t="shared" si="47"/>
        <v>0</v>
      </c>
      <c r="O100" s="17">
        <f t="shared" si="29"/>
        <v>0</v>
      </c>
      <c r="P100" s="36"/>
      <c r="Q100" s="36"/>
      <c r="S100" s="36"/>
      <c r="T100" s="36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+'4 28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23"/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 s="36">
        <v>74289</v>
      </c>
      <c r="G106" s="36">
        <v>74293</v>
      </c>
      <c r="H106" s="36"/>
      <c r="J106" s="17">
        <f>COUNT(F106:I106)</f>
        <v>2</v>
      </c>
      <c r="K106" s="17">
        <v>74557</v>
      </c>
      <c r="O106" s="17">
        <f t="shared" si="29"/>
        <v>1</v>
      </c>
      <c r="P106" s="36">
        <v>74293</v>
      </c>
      <c r="Q106" s="36">
        <v>74293</v>
      </c>
      <c r="R106" s="36"/>
      <c r="S106" s="36"/>
      <c r="T106" s="36"/>
      <c r="U106" s="36"/>
      <c r="W106" s="17">
        <f t="shared" si="39"/>
        <v>2</v>
      </c>
      <c r="X106" s="19"/>
      <c r="Y106" s="22">
        <f t="shared" si="43"/>
        <v>159</v>
      </c>
      <c r="Z106" s="17" t="s">
        <v>120</v>
      </c>
      <c r="AA106" s="16">
        <v>43587</v>
      </c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 s="36"/>
      <c r="J107" s="17">
        <f>COUNT(F107:I107)</f>
        <v>0</v>
      </c>
      <c r="O107" s="17">
        <f t="shared" si="29"/>
        <v>0</v>
      </c>
      <c r="P107"/>
      <c r="Q107"/>
      <c r="S107"/>
      <c r="W107" s="17">
        <f t="shared" si="39"/>
        <v>0</v>
      </c>
      <c r="X107" s="19"/>
      <c r="Y107" s="22">
        <f t="shared" si="43"/>
        <v>0</v>
      </c>
      <c r="Z107" s="17" t="s">
        <v>120</v>
      </c>
      <c r="AA107" s="1"/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K113" s="17">
        <v>74028</v>
      </c>
      <c r="L113" s="17">
        <v>74030</v>
      </c>
      <c r="M113" s="17">
        <v>74029</v>
      </c>
      <c r="O113" s="17">
        <f t="shared" si="29"/>
        <v>3</v>
      </c>
      <c r="P113"/>
      <c r="Q113"/>
      <c r="S113"/>
      <c r="W113" s="17">
        <f t="shared" si="53"/>
        <v>0</v>
      </c>
      <c r="X113" s="19"/>
      <c r="Y113" s="22">
        <f t="shared" si="54"/>
        <v>87</v>
      </c>
      <c r="Z113" s="17" t="s">
        <v>120</v>
      </c>
      <c r="AA113" s="23">
        <v>43587</v>
      </c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 s="36">
        <v>74118</v>
      </c>
      <c r="J115" s="17">
        <f t="shared" si="52"/>
        <v>1</v>
      </c>
      <c r="O115" s="17">
        <f t="shared" si="29"/>
        <v>0</v>
      </c>
      <c r="P115">
        <v>74118</v>
      </c>
      <c r="Q115">
        <v>74118</v>
      </c>
      <c r="S115"/>
      <c r="W115" s="17">
        <f t="shared" si="53"/>
        <v>2</v>
      </c>
      <c r="X115" s="19"/>
      <c r="Y115" s="22">
        <f t="shared" si="54"/>
        <v>90</v>
      </c>
      <c r="Z115" s="17" t="s">
        <v>120</v>
      </c>
      <c r="AA115" s="16">
        <v>43587</v>
      </c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 s="36">
        <v>74284</v>
      </c>
      <c r="G116"/>
      <c r="J116" s="17">
        <f t="shared" si="52"/>
        <v>1</v>
      </c>
      <c r="K116" s="17">
        <v>74289</v>
      </c>
      <c r="O116" s="17">
        <f t="shared" si="29"/>
        <v>1</v>
      </c>
      <c r="P116">
        <v>74284</v>
      </c>
      <c r="Q116">
        <v>74284</v>
      </c>
      <c r="S116"/>
      <c r="W116" s="17">
        <f t="shared" si="53"/>
        <v>2</v>
      </c>
      <c r="X116" s="19"/>
      <c r="Y116" s="22">
        <f t="shared" si="54"/>
        <v>104</v>
      </c>
      <c r="Z116" s="17" t="s">
        <v>120</v>
      </c>
      <c r="AA116" s="16">
        <v>43587</v>
      </c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 s="36"/>
      <c r="G117"/>
      <c r="J117" s="17">
        <f t="shared" si="52"/>
        <v>0</v>
      </c>
      <c r="K117" s="17">
        <v>74478</v>
      </c>
      <c r="O117" s="17">
        <f t="shared" si="29"/>
        <v>1</v>
      </c>
      <c r="P117"/>
      <c r="Q117"/>
      <c r="S117"/>
      <c r="W117" s="17">
        <f t="shared" si="53"/>
        <v>0</v>
      </c>
      <c r="X117" s="19"/>
      <c r="Y117" s="22">
        <f t="shared" si="54"/>
        <v>27</v>
      </c>
      <c r="Z117" s="17" t="s">
        <v>120</v>
      </c>
      <c r="AA117" s="16">
        <v>43587</v>
      </c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O118" s="17">
        <f t="shared" si="29"/>
        <v>0</v>
      </c>
      <c r="P118"/>
      <c r="Q118"/>
      <c r="S118"/>
      <c r="W118" s="17">
        <f t="shared" si="53"/>
        <v>0</v>
      </c>
      <c r="X118" s="19"/>
      <c r="Y118" s="22">
        <f t="shared" si="54"/>
        <v>0</v>
      </c>
      <c r="Z118" s="17" t="s">
        <v>120</v>
      </c>
      <c r="AA118" s="16"/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/>
      <c r="J120" s="17">
        <f t="shared" si="52"/>
        <v>0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0</v>
      </c>
      <c r="Z120" s="17" t="s">
        <v>120</v>
      </c>
      <c r="AA120" s="1"/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 s="36"/>
      <c r="G121" s="36"/>
      <c r="H121"/>
      <c r="I121"/>
      <c r="J121" s="17">
        <f t="shared" si="52"/>
        <v>0</v>
      </c>
      <c r="K121" s="17">
        <v>74029</v>
      </c>
      <c r="L121" s="17">
        <v>74030</v>
      </c>
      <c r="N121"/>
      <c r="O121" s="17">
        <f t="shared" si="29"/>
        <v>2</v>
      </c>
      <c r="P121" s="36"/>
      <c r="Q121" s="36"/>
      <c r="R121" s="36"/>
      <c r="S121" s="36"/>
      <c r="W121" s="17">
        <f t="shared" si="53"/>
        <v>0</v>
      </c>
      <c r="X121" s="19"/>
      <c r="Y121" s="22">
        <f t="shared" si="54"/>
        <v>50</v>
      </c>
      <c r="Z121" s="17" t="s">
        <v>120</v>
      </c>
      <c r="AA121" s="16">
        <v>43587</v>
      </c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O122" s="17">
        <f t="shared" si="29"/>
        <v>0</v>
      </c>
      <c r="P122"/>
      <c r="Q122"/>
      <c r="S122"/>
      <c r="W122" s="17">
        <f t="shared" si="53"/>
        <v>0</v>
      </c>
      <c r="X122" s="19"/>
      <c r="Y122" s="22">
        <f t="shared" si="54"/>
        <v>0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 s="36"/>
      <c r="G125"/>
      <c r="H125"/>
      <c r="J125" s="17">
        <f t="shared" si="52"/>
        <v>0</v>
      </c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s="17" t="s">
        <v>120</v>
      </c>
      <c r="AA125" s="16"/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 s="36"/>
      <c r="G126" s="36"/>
      <c r="H126" s="36"/>
      <c r="J126" s="17">
        <f t="shared" ref="J126" si="55">COUNT(F126:I126)</f>
        <v>0</v>
      </c>
      <c r="K126" s="36">
        <v>74477</v>
      </c>
      <c r="L126" s="17">
        <v>74481</v>
      </c>
      <c r="M126" s="17">
        <v>74484</v>
      </c>
      <c r="N126" s="36">
        <v>74487</v>
      </c>
      <c r="O126" s="17">
        <f t="shared" si="29"/>
        <v>4</v>
      </c>
      <c r="P126" s="36"/>
      <c r="Q126" s="36"/>
      <c r="R126" s="36"/>
      <c r="S126" s="36"/>
      <c r="T126" s="36"/>
      <c r="U126" s="36"/>
      <c r="W126" s="17">
        <f t="shared" ref="W126" si="56">COUNT(P126:V126)</f>
        <v>0</v>
      </c>
      <c r="X126" s="19"/>
      <c r="Y126" s="22">
        <f t="shared" ref="Y126" si="57">+(J126*D126)+(O126*E126)+(W126*$AH$7)+X126</f>
        <v>100</v>
      </c>
      <c r="Z126" t="s">
        <v>120</v>
      </c>
      <c r="AA126" s="16">
        <v>43587</v>
      </c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 s="36">
        <v>74330</v>
      </c>
      <c r="G131"/>
      <c r="J131" s="17">
        <f>COUNT(F131:I131)</f>
        <v>1</v>
      </c>
      <c r="K131">
        <v>74331</v>
      </c>
      <c r="O131" s="17">
        <f>COUNT(K131:N131)</f>
        <v>1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61</v>
      </c>
      <c r="Z131" t="s">
        <v>120</v>
      </c>
      <c r="AA131" s="37">
        <v>43587</v>
      </c>
      <c r="AB131" s="19"/>
      <c r="AC131" s="25"/>
      <c r="AD131" s="19"/>
      <c r="AE131" s="16"/>
    </row>
    <row r="132" spans="1:32" x14ac:dyDescent="0.25">
      <c r="A132" t="s">
        <v>461</v>
      </c>
      <c r="B132" t="s">
        <v>462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>
        <v>74121</v>
      </c>
      <c r="L132" s="17">
        <v>74480</v>
      </c>
      <c r="M132" s="17">
        <v>74483</v>
      </c>
      <c r="N132" s="36">
        <v>74028</v>
      </c>
      <c r="O132" s="17">
        <f t="shared" ref="O132" si="61">COUNT(K132:N132)</f>
        <v>4</v>
      </c>
      <c r="P132" s="36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100</v>
      </c>
      <c r="Z132" t="s">
        <v>120</v>
      </c>
      <c r="AA132" s="16">
        <v>43587</v>
      </c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4" si="64">COUNT(F133:I133)</f>
        <v>0</v>
      </c>
      <c r="O133" s="17">
        <f t="shared" ref="O133:O150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/>
      <c r="G137"/>
      <c r="J137" s="17">
        <f t="shared" si="64"/>
        <v>0</v>
      </c>
      <c r="O137" s="17">
        <f t="shared" si="65"/>
        <v>0</v>
      </c>
      <c r="W137" s="17">
        <f t="shared" ref="W137" si="66">COUNT(P137:V137)</f>
        <v>0</v>
      </c>
      <c r="X137" s="19"/>
      <c r="Y137" s="22">
        <f>+(J137*D137)+(O137*E137)+(W137*'4 28 19 payroll'!$AH$7)+X137</f>
        <v>0</v>
      </c>
      <c r="Z137" t="s">
        <v>120</v>
      </c>
      <c r="AA137" s="16"/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50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t="s">
        <v>11</v>
      </c>
      <c r="B140" t="s">
        <v>454</v>
      </c>
      <c r="C140">
        <v>8</v>
      </c>
      <c r="D140" s="19">
        <v>29</v>
      </c>
      <c r="E140" s="19">
        <v>25</v>
      </c>
      <c r="J140" s="17">
        <f t="shared" si="64"/>
        <v>0</v>
      </c>
      <c r="K140" s="17">
        <v>74116</v>
      </c>
      <c r="L140" s="17">
        <v>74120</v>
      </c>
      <c r="O140" s="17">
        <f t="shared" si="65"/>
        <v>2</v>
      </c>
      <c r="P140"/>
      <c r="Q140"/>
      <c r="S140"/>
      <c r="W140" s="17">
        <f t="shared" si="67"/>
        <v>0</v>
      </c>
      <c r="X140" s="19"/>
      <c r="Y140" s="22">
        <f>+(J140*D140)+(O140*E140)+(W140*'4 28 19 payroll'!$AH$7)+X140</f>
        <v>50</v>
      </c>
      <c r="Z140" t="s">
        <v>120</v>
      </c>
      <c r="AA140" s="16">
        <v>43587</v>
      </c>
      <c r="AB140" s="23"/>
      <c r="AC140" s="19"/>
      <c r="AD140" s="19"/>
    </row>
    <row r="141" spans="1:32" x14ac:dyDescent="0.25">
      <c r="A141" s="17" t="s">
        <v>193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I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T141"/>
      <c r="U141"/>
      <c r="W141" s="17">
        <f t="shared" si="67"/>
        <v>0</v>
      </c>
      <c r="X141" s="19"/>
      <c r="Y141" s="22">
        <f>+(J141*D141)+(O141*E141)+(W141*$AH$7)+X141</f>
        <v>0</v>
      </c>
      <c r="Z141" s="17" t="s">
        <v>120</v>
      </c>
      <c r="AA141" s="1"/>
      <c r="AD141" s="19"/>
      <c r="AE141" s="16"/>
      <c r="AF141" s="19"/>
    </row>
    <row r="142" spans="1:32" x14ac:dyDescent="0.25">
      <c r="A142" s="17" t="s">
        <v>53</v>
      </c>
      <c r="B142" s="17" t="s">
        <v>192</v>
      </c>
      <c r="C142" s="17">
        <v>6</v>
      </c>
      <c r="D142" s="19">
        <v>40</v>
      </c>
      <c r="E142" s="19">
        <v>29</v>
      </c>
      <c r="F142"/>
      <c r="G142"/>
      <c r="H142"/>
      <c r="J142" s="17">
        <f t="shared" si="64"/>
        <v>0</v>
      </c>
      <c r="K142"/>
      <c r="O142" s="17">
        <f t="shared" si="65"/>
        <v>0</v>
      </c>
      <c r="P142"/>
      <c r="Q142"/>
      <c r="R142"/>
      <c r="S142"/>
      <c r="W142" s="17">
        <f t="shared" si="67"/>
        <v>0</v>
      </c>
      <c r="X142" s="19"/>
      <c r="Y142" s="22">
        <f>+(J142*D142)+(O142*E142)+(W142*'4 28 19 payroll'!$AH$7)+X142</f>
        <v>0</v>
      </c>
      <c r="Z142" t="s">
        <v>120</v>
      </c>
      <c r="AA142" s="1"/>
      <c r="AD142" s="19"/>
      <c r="AE142" s="16"/>
      <c r="AF142" s="19"/>
    </row>
    <row r="143" spans="1:32" x14ac:dyDescent="0.25">
      <c r="A143" t="s">
        <v>433</v>
      </c>
      <c r="B143" t="s">
        <v>434</v>
      </c>
      <c r="C143">
        <v>8</v>
      </c>
      <c r="D143" s="19">
        <v>29</v>
      </c>
      <c r="E143" s="19">
        <v>25</v>
      </c>
      <c r="F143"/>
      <c r="G143"/>
      <c r="H143"/>
      <c r="I143"/>
      <c r="J143" s="17">
        <f t="shared" si="64"/>
        <v>0</v>
      </c>
      <c r="O143" s="17">
        <f t="shared" si="65"/>
        <v>0</v>
      </c>
      <c r="P143"/>
      <c r="Q143"/>
      <c r="S143"/>
      <c r="W143" s="17">
        <f t="shared" si="67"/>
        <v>0</v>
      </c>
      <c r="X143" s="19"/>
      <c r="Y143" s="22">
        <f t="shared" ref="Y143:Y148" si="68">+(J143*D143)+(O143*E143)+(W143*$AH$7)+X143</f>
        <v>0</v>
      </c>
      <c r="Z143" t="s">
        <v>120</v>
      </c>
      <c r="AA143" s="1"/>
      <c r="AD143" s="19"/>
      <c r="AE143" s="16"/>
      <c r="AF143" s="19"/>
    </row>
    <row r="144" spans="1:32" x14ac:dyDescent="0.25">
      <c r="A144" s="17" t="s">
        <v>125</v>
      </c>
      <c r="B144" s="17" t="s">
        <v>316</v>
      </c>
      <c r="C144" s="17">
        <v>7</v>
      </c>
      <c r="D144" s="19">
        <v>34</v>
      </c>
      <c r="E144" s="19">
        <v>27</v>
      </c>
      <c r="F144" s="36">
        <v>74560</v>
      </c>
      <c r="G144" s="36"/>
      <c r="H144"/>
      <c r="I144" s="30"/>
      <c r="J144" s="17">
        <f t="shared" si="64"/>
        <v>1</v>
      </c>
      <c r="K144" s="17">
        <v>74479</v>
      </c>
      <c r="O144" s="17">
        <f t="shared" si="65"/>
        <v>1</v>
      </c>
      <c r="P144" s="36">
        <v>74560</v>
      </c>
      <c r="Q144" s="36">
        <v>74560</v>
      </c>
      <c r="S144" s="36"/>
      <c r="T144" s="36"/>
      <c r="W144" s="17">
        <f t="shared" si="67"/>
        <v>2</v>
      </c>
      <c r="X144" s="19"/>
      <c r="Y144" s="22">
        <f t="shared" si="68"/>
        <v>111</v>
      </c>
      <c r="Z144" s="17" t="s">
        <v>120</v>
      </c>
      <c r="AA144" s="16">
        <v>43587</v>
      </c>
      <c r="AD144" s="19"/>
    </row>
    <row r="145" spans="1:33" x14ac:dyDescent="0.25">
      <c r="A145" s="17" t="s">
        <v>408</v>
      </c>
      <c r="B145" s="17" t="s">
        <v>409</v>
      </c>
      <c r="C145" s="17">
        <v>8</v>
      </c>
      <c r="D145" s="19">
        <v>29</v>
      </c>
      <c r="E145" s="19">
        <v>25</v>
      </c>
      <c r="F145"/>
      <c r="G145"/>
      <c r="H145"/>
      <c r="I145" s="30"/>
      <c r="J145" s="17">
        <f t="shared" ref="J145:J150" si="69">COUNT(F145:I145)</f>
        <v>0</v>
      </c>
      <c r="O145" s="17">
        <f t="shared" si="65"/>
        <v>0</v>
      </c>
      <c r="P145"/>
      <c r="Q145"/>
      <c r="S145"/>
      <c r="W145" s="17">
        <f t="shared" si="67"/>
        <v>0</v>
      </c>
      <c r="X145" s="19"/>
      <c r="Y145" s="22">
        <f t="shared" si="68"/>
        <v>0</v>
      </c>
      <c r="Z145" s="17" t="s">
        <v>120</v>
      </c>
      <c r="AA145" s="1"/>
      <c r="AD145" s="19"/>
      <c r="AE145" s="16"/>
    </row>
    <row r="146" spans="1:33" x14ac:dyDescent="0.25">
      <c r="A146" s="17" t="s">
        <v>47</v>
      </c>
      <c r="B146" s="17" t="s">
        <v>260</v>
      </c>
      <c r="C146" s="17">
        <v>8</v>
      </c>
      <c r="D146" s="19">
        <v>29</v>
      </c>
      <c r="E146" s="19">
        <v>25</v>
      </c>
      <c r="F146" s="36">
        <v>74030</v>
      </c>
      <c r="G146" s="36">
        <v>74286</v>
      </c>
      <c r="H146" s="36">
        <v>74482</v>
      </c>
      <c r="I146" s="30">
        <v>74807</v>
      </c>
      <c r="J146" s="17">
        <f t="shared" si="69"/>
        <v>4</v>
      </c>
      <c r="O146" s="17">
        <f t="shared" si="65"/>
        <v>0</v>
      </c>
      <c r="P146" s="36">
        <v>74286</v>
      </c>
      <c r="Q146" s="36">
        <v>74482</v>
      </c>
      <c r="R146" s="36"/>
      <c r="S146" s="36"/>
      <c r="W146" s="17">
        <f t="shared" si="67"/>
        <v>2</v>
      </c>
      <c r="X146" s="19"/>
      <c r="Y146" s="22">
        <f t="shared" si="68"/>
        <v>166</v>
      </c>
      <c r="Z146" s="28" t="s">
        <v>179</v>
      </c>
      <c r="AD146" s="19">
        <f>+Y146</f>
        <v>166</v>
      </c>
      <c r="AE146" s="16"/>
    </row>
    <row r="147" spans="1:33" x14ac:dyDescent="0.25">
      <c r="A147" s="17" t="s">
        <v>177</v>
      </c>
      <c r="B147" s="17" t="s">
        <v>178</v>
      </c>
      <c r="C147" s="17">
        <v>8</v>
      </c>
      <c r="D147" s="19">
        <v>29</v>
      </c>
      <c r="E147" s="19">
        <v>25</v>
      </c>
      <c r="I147" s="30"/>
      <c r="J147" s="17">
        <f t="shared" si="69"/>
        <v>0</v>
      </c>
      <c r="O147" s="17">
        <f t="shared" si="65"/>
        <v>0</v>
      </c>
      <c r="Q147"/>
      <c r="S147"/>
      <c r="W147" s="17">
        <f t="shared" si="67"/>
        <v>0</v>
      </c>
      <c r="X147" s="19"/>
      <c r="Y147" s="22">
        <f t="shared" si="68"/>
        <v>0</v>
      </c>
      <c r="Z147" s="17" t="s">
        <v>120</v>
      </c>
      <c r="AA147" s="16"/>
      <c r="AD147" s="19"/>
      <c r="AE147" s="16"/>
    </row>
    <row r="148" spans="1:33" x14ac:dyDescent="0.25">
      <c r="A148" s="17" t="s">
        <v>30</v>
      </c>
      <c r="B148" s="17" t="s">
        <v>229</v>
      </c>
      <c r="C148" s="17">
        <v>6</v>
      </c>
      <c r="D148" s="19">
        <v>40</v>
      </c>
      <c r="E148" s="19">
        <v>29</v>
      </c>
      <c r="F148" s="36">
        <v>74331</v>
      </c>
      <c r="G148"/>
      <c r="I148" s="30"/>
      <c r="J148" s="17">
        <f t="shared" si="69"/>
        <v>1</v>
      </c>
      <c r="O148" s="17">
        <f t="shared" si="65"/>
        <v>0</v>
      </c>
      <c r="P148"/>
      <c r="Q148"/>
      <c r="S148"/>
      <c r="W148" s="17">
        <f t="shared" si="67"/>
        <v>0</v>
      </c>
      <c r="X148" s="19"/>
      <c r="Y148" s="22">
        <f t="shared" si="68"/>
        <v>40</v>
      </c>
      <c r="Z148" s="17" t="s">
        <v>120</v>
      </c>
      <c r="AA148" s="16">
        <v>43587</v>
      </c>
      <c r="AD148" s="19"/>
      <c r="AE148" s="16"/>
    </row>
    <row r="149" spans="1:33" x14ac:dyDescent="0.25">
      <c r="A149" t="s">
        <v>465</v>
      </c>
      <c r="B149" t="s">
        <v>466</v>
      </c>
      <c r="C149">
        <v>7</v>
      </c>
      <c r="D149" s="19">
        <v>34</v>
      </c>
      <c r="E149" s="19">
        <v>27</v>
      </c>
      <c r="F149" s="36">
        <v>74486</v>
      </c>
      <c r="G149"/>
      <c r="I149" s="30"/>
      <c r="J149" s="17">
        <f t="shared" ref="J149" si="70">COUNT(F149:I149)</f>
        <v>1</v>
      </c>
      <c r="K149" s="17">
        <v>74329</v>
      </c>
      <c r="L149" s="17">
        <v>74330</v>
      </c>
      <c r="M149" s="17">
        <v>74477</v>
      </c>
      <c r="O149" s="17">
        <f t="shared" ref="O149" si="71">COUNT(K149:N149)</f>
        <v>3</v>
      </c>
      <c r="P149"/>
      <c r="Q149"/>
      <c r="S149"/>
      <c r="W149" s="17">
        <f t="shared" ref="W149" si="72">COUNT(P149:V149)</f>
        <v>0</v>
      </c>
      <c r="X149" s="19"/>
      <c r="Y149" s="22">
        <f t="shared" ref="Y149" si="73">+(J149*D149)+(O149*E149)+(W149*$AH$7)+X149</f>
        <v>115</v>
      </c>
      <c r="Z149" s="17" t="s">
        <v>120</v>
      </c>
      <c r="AA149" s="16">
        <v>43587</v>
      </c>
      <c r="AD149" s="19"/>
      <c r="AE149" s="16"/>
    </row>
    <row r="150" spans="1:33" x14ac:dyDescent="0.25">
      <c r="A150" s="17" t="s">
        <v>270</v>
      </c>
      <c r="B150" s="17" t="s">
        <v>48</v>
      </c>
      <c r="C150" s="17">
        <v>8</v>
      </c>
      <c r="D150" s="19">
        <v>29</v>
      </c>
      <c r="E150" s="19">
        <v>25</v>
      </c>
      <c r="I150" s="30"/>
      <c r="J150" s="17">
        <f t="shared" si="69"/>
        <v>0</v>
      </c>
      <c r="K150"/>
      <c r="O150" s="17">
        <f t="shared" si="65"/>
        <v>0</v>
      </c>
      <c r="W150" s="17">
        <f t="shared" si="67"/>
        <v>0</v>
      </c>
      <c r="X150" s="19"/>
      <c r="Y150" s="22">
        <f>+(J150*D150)+(O150*E150)+(W150*'4 28 19 payroll'!$AH$7)+X150</f>
        <v>0</v>
      </c>
      <c r="Z150" s="17" t="s">
        <v>120</v>
      </c>
      <c r="AA150" s="16"/>
      <c r="AD150" s="19"/>
      <c r="AG150"/>
    </row>
    <row r="151" spans="1:33" x14ac:dyDescent="0.25">
      <c r="F151"/>
      <c r="G151"/>
      <c r="H151"/>
      <c r="J151">
        <f>SUM(J5:J150)</f>
        <v>55</v>
      </c>
      <c r="O151">
        <f>SUM(O5:O150)</f>
        <v>67</v>
      </c>
      <c r="W151">
        <f>SUM(W5:W150)</f>
        <v>43</v>
      </c>
      <c r="X151" s="19"/>
      <c r="Y151" s="3">
        <f>SUM(Y5:Y150)</f>
        <v>4568</v>
      </c>
      <c r="Z151" t="s">
        <v>104</v>
      </c>
      <c r="AD151" s="3">
        <f>SUM(AD5:AD150)</f>
        <v>166</v>
      </c>
    </row>
    <row r="152" spans="1:33" x14ac:dyDescent="0.25">
      <c r="F152" s="33"/>
      <c r="G152" s="33"/>
      <c r="H152" s="33"/>
      <c r="I152" s="43"/>
      <c r="J152" s="33"/>
      <c r="K152" s="33"/>
      <c r="L152" s="33"/>
      <c r="M152" s="33"/>
      <c r="N152" s="43"/>
      <c r="O152" s="33"/>
      <c r="W152"/>
      <c r="X152" s="19"/>
      <c r="Y152" s="3"/>
      <c r="Z152"/>
      <c r="AD152" s="3">
        <v>4402</v>
      </c>
    </row>
    <row r="153" spans="1:33" x14ac:dyDescent="0.25">
      <c r="F153" s="33"/>
      <c r="G153" s="33"/>
      <c r="H153" s="33"/>
      <c r="I153" s="43"/>
      <c r="J153" s="43"/>
      <c r="K153" s="33"/>
      <c r="L153" s="33"/>
      <c r="M153" s="33"/>
      <c r="N153" s="43"/>
      <c r="O153" s="43"/>
      <c r="AD153" s="25">
        <f>SUM(AD151:AD152)</f>
        <v>4568</v>
      </c>
    </row>
    <row r="154" spans="1:33" x14ac:dyDescent="0.25">
      <c r="F154" s="33"/>
      <c r="G154" s="33"/>
      <c r="H154" s="33"/>
      <c r="I154" s="43"/>
      <c r="J154" s="43"/>
      <c r="K154" s="33"/>
      <c r="L154" s="33"/>
      <c r="M154" s="33"/>
      <c r="N154" s="43"/>
      <c r="O154" s="43"/>
      <c r="AD154" s="25">
        <f>+Y151-AD153</f>
        <v>0</v>
      </c>
    </row>
    <row r="155" spans="1:33" x14ac:dyDescent="0.25">
      <c r="F155" s="33"/>
      <c r="G155" s="33"/>
      <c r="H155" s="33"/>
      <c r="I155" s="44"/>
      <c r="J155" s="43"/>
      <c r="K155" s="33"/>
      <c r="L155" s="33"/>
      <c r="M155" s="33"/>
      <c r="N155" s="43"/>
      <c r="O155" s="43"/>
    </row>
    <row r="156" spans="1:33" x14ac:dyDescent="0.25">
      <c r="F156" s="33"/>
      <c r="G156" s="33"/>
      <c r="H156" s="33"/>
      <c r="I156" s="44"/>
      <c r="J156" s="43"/>
      <c r="K156" s="33"/>
      <c r="L156" s="33"/>
      <c r="M156" s="33"/>
      <c r="N156" s="43"/>
      <c r="O156" s="43"/>
    </row>
    <row r="157" spans="1:33" x14ac:dyDescent="0.25">
      <c r="F157" s="33"/>
      <c r="G157" s="33"/>
      <c r="H157" s="33"/>
      <c r="I157" s="44"/>
      <c r="J157" s="43"/>
      <c r="K157" s="33"/>
      <c r="L157" s="33"/>
      <c r="M157" s="33"/>
      <c r="N157" s="43"/>
      <c r="O157" s="43"/>
    </row>
    <row r="158" spans="1:33" x14ac:dyDescent="0.25">
      <c r="F158" s="33"/>
      <c r="G158" s="33"/>
      <c r="H158" s="33"/>
      <c r="I158" s="44"/>
      <c r="J158" s="43"/>
      <c r="K158" s="33"/>
      <c r="L158" s="33"/>
      <c r="M158" s="33"/>
      <c r="N158" s="43"/>
      <c r="O158" s="43"/>
    </row>
    <row r="159" spans="1:33" x14ac:dyDescent="0.25">
      <c r="F159" s="33"/>
      <c r="G159" s="33"/>
      <c r="H159" s="33"/>
      <c r="I159" s="44"/>
      <c r="J159" s="43"/>
      <c r="K159" s="33"/>
      <c r="L159" s="33"/>
      <c r="M159" s="33"/>
      <c r="N159" s="43"/>
      <c r="O159" s="43"/>
    </row>
    <row r="160" spans="1:33" x14ac:dyDescent="0.25">
      <c r="F160" s="33"/>
      <c r="G160" s="33"/>
      <c r="H160" s="33"/>
      <c r="I160" s="44"/>
      <c r="J160" s="43"/>
      <c r="K160" s="33"/>
      <c r="L160" s="33"/>
      <c r="M160" s="33"/>
      <c r="N160" s="43"/>
      <c r="O160" s="43"/>
    </row>
    <row r="161" spans="6:15" x14ac:dyDescent="0.25">
      <c r="F161" s="33"/>
      <c r="G161" s="33"/>
      <c r="H161" s="33"/>
      <c r="I161" s="43"/>
      <c r="J161" s="43"/>
      <c r="K161" s="33"/>
      <c r="L161" s="33"/>
      <c r="M161" s="33"/>
      <c r="N161" s="43"/>
      <c r="O161" s="43"/>
    </row>
    <row r="162" spans="6:15" x14ac:dyDescent="0.25">
      <c r="F162" s="33"/>
      <c r="G162" s="33"/>
      <c r="H162" s="33"/>
      <c r="I162" s="44"/>
      <c r="J162" s="43"/>
      <c r="K162" s="33"/>
      <c r="L162" s="33"/>
      <c r="M162" s="33"/>
      <c r="N162" s="43"/>
      <c r="O162" s="43"/>
    </row>
    <row r="163" spans="6:15" x14ac:dyDescent="0.25">
      <c r="F163" s="33"/>
      <c r="G163" s="33"/>
      <c r="H163" s="33"/>
      <c r="I163" s="44"/>
      <c r="J163" s="43"/>
      <c r="K163" s="33"/>
      <c r="L163" s="33"/>
      <c r="M163" s="33"/>
      <c r="N163" s="43"/>
      <c r="O163" s="43"/>
    </row>
    <row r="164" spans="6:15" x14ac:dyDescent="0.25">
      <c r="F164" s="33"/>
      <c r="G164" s="33"/>
      <c r="H164" s="33"/>
      <c r="I164" s="43"/>
      <c r="J164" s="43"/>
      <c r="K164" s="33"/>
      <c r="L164" s="33"/>
      <c r="M164" s="33"/>
      <c r="N164" s="43"/>
      <c r="O164" s="43"/>
    </row>
    <row r="165" spans="6:15" x14ac:dyDescent="0.25">
      <c r="F165" s="33"/>
      <c r="G165" s="33"/>
      <c r="H165" s="33"/>
      <c r="I165" s="43"/>
      <c r="J165" s="43"/>
      <c r="K165" s="33"/>
      <c r="L165" s="33"/>
      <c r="M165" s="33"/>
      <c r="N165" s="43"/>
      <c r="O165" s="43"/>
    </row>
    <row r="166" spans="6:15" x14ac:dyDescent="0.25">
      <c r="F166" s="33"/>
      <c r="G166" s="33"/>
      <c r="H166" s="33"/>
      <c r="I166" s="43"/>
      <c r="J166" s="43"/>
      <c r="K166" s="33"/>
      <c r="L166" s="33"/>
      <c r="M166" s="33"/>
      <c r="N166" s="43"/>
      <c r="O166" s="43"/>
    </row>
    <row r="167" spans="6:15" x14ac:dyDescent="0.25">
      <c r="F167" s="33"/>
      <c r="G167" s="33"/>
      <c r="H167" s="33"/>
      <c r="I167" s="43"/>
      <c r="J167" s="43"/>
      <c r="K167" s="33"/>
      <c r="L167" s="33"/>
      <c r="M167" s="33"/>
      <c r="N167" s="43"/>
      <c r="O167" s="43"/>
    </row>
    <row r="168" spans="6:15" x14ac:dyDescent="0.25">
      <c r="F168" s="33"/>
      <c r="G168" s="33"/>
      <c r="H168" s="33"/>
      <c r="I168" s="43"/>
      <c r="J168" s="43"/>
      <c r="K168" s="33"/>
      <c r="L168" s="33"/>
      <c r="M168" s="33"/>
      <c r="N168" s="43"/>
      <c r="O168" s="43"/>
    </row>
    <row r="169" spans="6:15" x14ac:dyDescent="0.25">
      <c r="F169" s="33"/>
      <c r="G169" s="33"/>
      <c r="H169" s="33"/>
      <c r="I169" s="43"/>
      <c r="J169" s="43"/>
      <c r="K169" s="33"/>
      <c r="L169" s="33"/>
      <c r="M169" s="33"/>
      <c r="N169" s="43"/>
      <c r="O169" s="43"/>
    </row>
    <row r="170" spans="6:15" x14ac:dyDescent="0.25">
      <c r="F170" s="33"/>
      <c r="G170" s="33"/>
      <c r="H170" s="33"/>
      <c r="I170" s="43"/>
      <c r="J170" s="43"/>
      <c r="K170" s="33"/>
      <c r="L170" s="33"/>
      <c r="M170" s="33"/>
      <c r="N170" s="43"/>
      <c r="O170" s="43"/>
    </row>
    <row r="171" spans="6:15" x14ac:dyDescent="0.25">
      <c r="F171" s="33"/>
      <c r="G171" s="33"/>
      <c r="H171" s="33"/>
      <c r="I171" s="43"/>
      <c r="J171" s="43"/>
      <c r="K171" s="33"/>
      <c r="L171" s="33"/>
      <c r="M171" s="33"/>
      <c r="N171" s="43"/>
      <c r="O171" s="43"/>
    </row>
    <row r="172" spans="6:15" x14ac:dyDescent="0.25">
      <c r="F172" s="33"/>
      <c r="G172" s="33"/>
      <c r="H172" s="33"/>
      <c r="I172" s="43"/>
      <c r="J172" s="43"/>
      <c r="K172" s="33"/>
      <c r="L172" s="33"/>
      <c r="M172" s="33"/>
      <c r="N172" s="43"/>
      <c r="O172" s="43"/>
    </row>
    <row r="173" spans="6:15" x14ac:dyDescent="0.25">
      <c r="F173" s="33"/>
      <c r="G173" s="33"/>
      <c r="H173" s="33"/>
      <c r="I173" s="43"/>
      <c r="J173" s="43"/>
      <c r="K173" s="33"/>
      <c r="L173" s="33"/>
      <c r="M173" s="33"/>
      <c r="N173" s="43"/>
      <c r="O173" s="43"/>
    </row>
    <row r="174" spans="6:15" x14ac:dyDescent="0.25">
      <c r="F174" s="33"/>
      <c r="G174" s="33"/>
      <c r="H174" s="33"/>
      <c r="I174" s="43"/>
      <c r="J174" s="43"/>
      <c r="K174" s="33"/>
      <c r="L174" s="33"/>
      <c r="M174" s="33"/>
      <c r="N174" s="43"/>
      <c r="O174" s="43"/>
    </row>
    <row r="175" spans="6:15" x14ac:dyDescent="0.25">
      <c r="F175" s="33"/>
      <c r="G175" s="33"/>
      <c r="H175" s="33"/>
      <c r="I175" s="43"/>
      <c r="J175" s="43"/>
      <c r="K175" s="33"/>
      <c r="L175" s="33"/>
      <c r="M175" s="33"/>
      <c r="N175" s="43"/>
      <c r="O175" s="43"/>
    </row>
    <row r="176" spans="6:15" x14ac:dyDescent="0.25">
      <c r="F176" s="33"/>
      <c r="G176" s="33"/>
      <c r="H176" s="33"/>
      <c r="I176" s="44"/>
      <c r="J176" s="43"/>
      <c r="K176" s="33"/>
      <c r="L176" s="33"/>
      <c r="M176" s="33"/>
      <c r="N176" s="43"/>
      <c r="O176" s="43"/>
    </row>
    <row r="177" spans="6:15" x14ac:dyDescent="0.25">
      <c r="F177" s="33"/>
      <c r="G177" s="33"/>
      <c r="H177" s="33"/>
      <c r="I177" s="44"/>
      <c r="J177" s="43"/>
      <c r="K177" s="33"/>
      <c r="L177" s="33"/>
      <c r="M177" s="33"/>
      <c r="N177" s="43"/>
      <c r="O177" s="43"/>
    </row>
    <row r="178" spans="6:15" x14ac:dyDescent="0.25">
      <c r="F178" s="33"/>
      <c r="G178" s="33"/>
      <c r="H178" s="33"/>
      <c r="I178" s="44"/>
      <c r="J178" s="43"/>
      <c r="K178" s="33"/>
      <c r="L178" s="33"/>
      <c r="M178" s="33"/>
      <c r="N178" s="43"/>
      <c r="O178" s="43"/>
    </row>
    <row r="179" spans="6:15" x14ac:dyDescent="0.25">
      <c r="F179" s="33"/>
      <c r="G179" s="33"/>
      <c r="H179" s="33"/>
      <c r="I179" s="43"/>
      <c r="J179" s="43"/>
      <c r="K179" s="33"/>
      <c r="L179" s="33"/>
      <c r="M179" s="33"/>
      <c r="N179" s="43"/>
      <c r="O179" s="43"/>
    </row>
    <row r="180" spans="6:15" x14ac:dyDescent="0.25">
      <c r="F180" s="33"/>
      <c r="G180" s="33"/>
      <c r="H180" s="33"/>
      <c r="I180" s="44"/>
      <c r="J180" s="43"/>
      <c r="K180" s="33"/>
      <c r="L180" s="33"/>
      <c r="M180" s="33"/>
      <c r="N180" s="43"/>
      <c r="O180" s="43"/>
    </row>
    <row r="181" spans="6:15" x14ac:dyDescent="0.25">
      <c r="F181" s="33"/>
      <c r="G181" s="33"/>
      <c r="H181" s="33"/>
      <c r="I181" s="43"/>
      <c r="J181" s="43"/>
      <c r="K181" s="33"/>
      <c r="L181" s="33"/>
      <c r="M181" s="33"/>
      <c r="N181" s="43"/>
      <c r="O181" s="43"/>
    </row>
    <row r="182" spans="6:15" x14ac:dyDescent="0.25">
      <c r="F182" s="33"/>
      <c r="G182" s="33"/>
      <c r="H182" s="33"/>
      <c r="I182" s="44"/>
      <c r="J182" s="43"/>
      <c r="K182" s="33"/>
      <c r="L182" s="33"/>
      <c r="M182" s="33"/>
      <c r="N182" s="43"/>
      <c r="O182" s="43"/>
    </row>
    <row r="183" spans="6:15" x14ac:dyDescent="0.25">
      <c r="F183" s="33"/>
      <c r="G183" s="33"/>
      <c r="H183" s="33"/>
      <c r="I183" s="44"/>
      <c r="J183" s="43"/>
      <c r="K183" s="33"/>
      <c r="L183" s="33"/>
      <c r="M183" s="33"/>
      <c r="N183" s="43"/>
      <c r="O183" s="43"/>
    </row>
    <row r="184" spans="6:15" x14ac:dyDescent="0.25">
      <c r="F184" s="33"/>
      <c r="G184" s="33"/>
      <c r="H184" s="33"/>
      <c r="I184" s="43"/>
      <c r="J184" s="43"/>
      <c r="K184" s="33"/>
      <c r="L184" s="33"/>
      <c r="M184" s="33"/>
      <c r="N184" s="43"/>
      <c r="O184" s="43"/>
    </row>
    <row r="185" spans="6:15" x14ac:dyDescent="0.25">
      <c r="F185" s="33"/>
      <c r="G185" s="33"/>
      <c r="H185" s="33"/>
      <c r="I185" s="43"/>
      <c r="J185" s="43"/>
      <c r="K185" s="33"/>
      <c r="L185" s="33"/>
      <c r="M185" s="33"/>
      <c r="N185" s="43"/>
      <c r="O185" s="43"/>
    </row>
    <row r="186" spans="6:15" x14ac:dyDescent="0.25">
      <c r="F186" s="33"/>
      <c r="G186" s="33"/>
      <c r="H186" s="33"/>
      <c r="I186" s="43"/>
      <c r="J186" s="43"/>
      <c r="K186" s="33"/>
      <c r="L186" s="33"/>
      <c r="M186" s="33"/>
      <c r="N186" s="43"/>
      <c r="O186" s="43"/>
    </row>
    <row r="187" spans="6:15" x14ac:dyDescent="0.25">
      <c r="F187" s="33"/>
      <c r="G187" s="33"/>
      <c r="H187" s="33"/>
      <c r="I187" s="43"/>
      <c r="J187" s="43"/>
      <c r="K187" s="33"/>
      <c r="L187" s="33"/>
      <c r="M187" s="33"/>
      <c r="N187" s="43"/>
      <c r="O187" s="43"/>
    </row>
    <row r="188" spans="6:15" x14ac:dyDescent="0.25">
      <c r="F188" s="33"/>
      <c r="G188" s="33"/>
      <c r="H188" s="33"/>
      <c r="I188" s="43"/>
      <c r="J188" s="43"/>
      <c r="K188" s="33"/>
      <c r="L188" s="33"/>
      <c r="M188" s="33"/>
      <c r="N188" s="43"/>
      <c r="O188" s="43"/>
    </row>
    <row r="189" spans="6:15" x14ac:dyDescent="0.25">
      <c r="F189" s="33"/>
      <c r="G189" s="33"/>
      <c r="H189" s="33"/>
      <c r="I189" s="43"/>
      <c r="J189" s="43"/>
      <c r="K189" s="33"/>
      <c r="L189" s="33"/>
      <c r="M189" s="33"/>
      <c r="N189" s="43"/>
      <c r="O189" s="43"/>
    </row>
    <row r="190" spans="6:15" x14ac:dyDescent="0.25">
      <c r="F190" s="33"/>
      <c r="G190" s="33"/>
      <c r="H190" s="33"/>
      <c r="I190" s="43"/>
      <c r="J190" s="43"/>
      <c r="K190" s="33"/>
      <c r="L190" s="33"/>
      <c r="M190" s="33"/>
      <c r="N190" s="43"/>
      <c r="O190" s="43"/>
    </row>
    <row r="191" spans="6:15" x14ac:dyDescent="0.25">
      <c r="F191" s="33"/>
      <c r="G191" s="33"/>
      <c r="H191" s="33"/>
      <c r="I191" s="43"/>
      <c r="J191" s="43"/>
      <c r="K191" s="33"/>
      <c r="L191" s="33"/>
      <c r="M191" s="33"/>
      <c r="N191" s="43"/>
      <c r="O191" s="43"/>
    </row>
    <row r="192" spans="6:15" x14ac:dyDescent="0.25">
      <c r="F192" s="33"/>
      <c r="G192" s="33"/>
      <c r="H192" s="33"/>
      <c r="I192" s="43"/>
      <c r="J192" s="43"/>
      <c r="K192" s="33"/>
      <c r="L192" s="33"/>
      <c r="M192" s="33"/>
      <c r="N192" s="43"/>
      <c r="O192" s="43"/>
    </row>
    <row r="193" spans="6:15" x14ac:dyDescent="0.25">
      <c r="F193" s="33"/>
      <c r="G193" s="33"/>
      <c r="H193" s="33"/>
      <c r="I193" s="43"/>
      <c r="J193" s="43"/>
      <c r="K193" s="33"/>
      <c r="L193" s="33"/>
      <c r="M193" s="33"/>
      <c r="N193" s="43"/>
      <c r="O193" s="43"/>
    </row>
    <row r="194" spans="6:15" x14ac:dyDescent="0.25">
      <c r="F194" s="33"/>
      <c r="G194" s="33"/>
      <c r="H194" s="33"/>
      <c r="I194" s="43"/>
      <c r="J194" s="43"/>
      <c r="K194" s="33"/>
      <c r="L194" s="33"/>
      <c r="M194" s="33"/>
      <c r="N194" s="43"/>
      <c r="O194" s="43"/>
    </row>
    <row r="195" spans="6:15" x14ac:dyDescent="0.25">
      <c r="F195" s="33"/>
      <c r="G195" s="33"/>
      <c r="H195" s="33"/>
      <c r="I195" s="43"/>
      <c r="J195" s="43"/>
      <c r="K195" s="33"/>
      <c r="L195" s="33"/>
      <c r="M195" s="33"/>
      <c r="N195" s="43"/>
      <c r="O195" s="43"/>
    </row>
    <row r="196" spans="6:15" x14ac:dyDescent="0.25">
      <c r="F196" s="33"/>
      <c r="G196" s="33"/>
      <c r="H196" s="33"/>
      <c r="I196" s="43"/>
      <c r="J196" s="43"/>
      <c r="K196" s="33"/>
      <c r="L196" s="33"/>
      <c r="M196" s="33"/>
      <c r="N196" s="43"/>
      <c r="O196" s="43"/>
    </row>
    <row r="197" spans="6:15" x14ac:dyDescent="0.25">
      <c r="F197" s="33"/>
      <c r="G197" s="33"/>
      <c r="H197" s="33"/>
      <c r="I197" s="43"/>
      <c r="J197" s="43"/>
      <c r="K197" s="33"/>
      <c r="L197" s="33"/>
      <c r="M197" s="33"/>
      <c r="N197" s="43"/>
      <c r="O197" s="43"/>
    </row>
    <row r="198" spans="6:15" x14ac:dyDescent="0.25">
      <c r="F198" s="33"/>
      <c r="G198" s="33"/>
      <c r="H198" s="33"/>
      <c r="I198" s="44"/>
      <c r="J198" s="43"/>
      <c r="K198" s="33"/>
      <c r="L198" s="33"/>
      <c r="M198" s="33"/>
      <c r="N198" s="43"/>
      <c r="O198" s="43"/>
    </row>
    <row r="199" spans="6:15" x14ac:dyDescent="0.25">
      <c r="F199" s="33"/>
      <c r="G199" s="33"/>
      <c r="H199" s="33"/>
      <c r="I199" s="43"/>
      <c r="J199" s="43"/>
      <c r="K199" s="33"/>
      <c r="L199" s="33"/>
      <c r="M199" s="33"/>
      <c r="N199" s="43"/>
      <c r="O199" s="43"/>
    </row>
    <row r="200" spans="6:15" x14ac:dyDescent="0.25">
      <c r="F200" s="33"/>
      <c r="G200" s="33"/>
      <c r="H200" s="33"/>
      <c r="I200" s="44"/>
      <c r="J200" s="43"/>
      <c r="K200" s="33"/>
      <c r="L200" s="33"/>
      <c r="M200" s="33"/>
      <c r="N200" s="43"/>
      <c r="O200" s="43"/>
    </row>
    <row r="201" spans="6:15" x14ac:dyDescent="0.25">
      <c r="F201" s="33"/>
      <c r="G201" s="33"/>
      <c r="H201" s="33"/>
      <c r="I201" s="43"/>
      <c r="J201" s="43"/>
      <c r="K201" s="33"/>
      <c r="L201" s="33"/>
      <c r="M201" s="33"/>
      <c r="N201" s="43"/>
      <c r="O201" s="43"/>
    </row>
    <row r="202" spans="6:15" x14ac:dyDescent="0.25">
      <c r="F202" s="33"/>
      <c r="G202" s="33"/>
      <c r="H202" s="33"/>
      <c r="I202" s="44"/>
      <c r="J202" s="43"/>
      <c r="K202" s="33"/>
      <c r="L202" s="33"/>
      <c r="M202" s="33"/>
      <c r="N202" s="43"/>
      <c r="O202" s="43"/>
    </row>
    <row r="203" spans="6:15" x14ac:dyDescent="0.25">
      <c r="F203" s="33"/>
      <c r="G203" s="33"/>
      <c r="H203" s="33"/>
      <c r="I203" s="43"/>
      <c r="J203" s="43"/>
      <c r="K203" s="33"/>
      <c r="L203" s="33"/>
      <c r="M203" s="33"/>
      <c r="N203" s="43"/>
      <c r="O203" s="43"/>
    </row>
    <row r="204" spans="6:15" x14ac:dyDescent="0.25">
      <c r="F204" s="33"/>
      <c r="G204" s="33"/>
      <c r="H204" s="33"/>
      <c r="I204" s="43"/>
      <c r="J204" s="43"/>
      <c r="K204" s="33"/>
      <c r="L204" s="33"/>
      <c r="M204" s="33"/>
      <c r="N204" s="43"/>
      <c r="O204" s="43"/>
    </row>
    <row r="205" spans="6:15" x14ac:dyDescent="0.25">
      <c r="F205" s="33"/>
      <c r="G205" s="33"/>
      <c r="H205" s="33"/>
      <c r="I205" s="43"/>
      <c r="J205" s="43"/>
      <c r="K205" s="33"/>
      <c r="L205" s="33"/>
      <c r="M205" s="33"/>
      <c r="N205" s="43"/>
      <c r="O205" s="43"/>
    </row>
    <row r="206" spans="6:15" x14ac:dyDescent="0.25">
      <c r="F206" s="33"/>
      <c r="G206" s="33"/>
      <c r="H206" s="33"/>
      <c r="I206" s="43"/>
      <c r="J206" s="43"/>
      <c r="K206" s="33"/>
      <c r="L206" s="33"/>
      <c r="M206" s="33"/>
      <c r="N206" s="43"/>
      <c r="O206" s="43"/>
    </row>
    <row r="207" spans="6:15" x14ac:dyDescent="0.25">
      <c r="F207" s="33"/>
      <c r="G207" s="33"/>
      <c r="H207" s="33"/>
      <c r="I207" s="43"/>
      <c r="J207" s="43"/>
      <c r="K207" s="33"/>
      <c r="L207" s="33"/>
      <c r="M207" s="33"/>
      <c r="N207" s="43"/>
      <c r="O207" s="43"/>
    </row>
    <row r="208" spans="6:15" x14ac:dyDescent="0.25">
      <c r="F208" s="33"/>
      <c r="G208" s="33"/>
      <c r="H208" s="33"/>
      <c r="I208" s="43"/>
      <c r="J208" s="43"/>
      <c r="K208" s="33"/>
      <c r="L208" s="33"/>
      <c r="M208" s="33"/>
      <c r="N208" s="43"/>
      <c r="O208" s="43"/>
    </row>
    <row r="209" spans="6:15" x14ac:dyDescent="0.25">
      <c r="F209" s="33"/>
      <c r="G209" s="33"/>
      <c r="H209" s="33"/>
      <c r="I209" s="43"/>
      <c r="J209" s="43"/>
      <c r="K209" s="33"/>
      <c r="L209" s="33"/>
      <c r="M209" s="33"/>
      <c r="N209" s="43"/>
      <c r="O209" s="43"/>
    </row>
    <row r="210" spans="6:15" x14ac:dyDescent="0.25">
      <c r="F210" s="33"/>
      <c r="G210" s="33"/>
      <c r="H210" s="33"/>
      <c r="I210" s="43"/>
      <c r="J210" s="43"/>
      <c r="K210" s="33"/>
      <c r="L210" s="33"/>
      <c r="M210" s="33"/>
      <c r="N210" s="43"/>
      <c r="O210" s="43"/>
    </row>
    <row r="211" spans="6:15" x14ac:dyDescent="0.25">
      <c r="F211" s="43"/>
      <c r="G211" s="43"/>
      <c r="H211" s="43"/>
      <c r="I211" s="43"/>
      <c r="J211" s="43"/>
      <c r="K211" s="33"/>
      <c r="L211" s="33"/>
      <c r="M211" s="33"/>
      <c r="N211" s="43"/>
      <c r="O211" s="43"/>
    </row>
    <row r="212" spans="6:15" x14ac:dyDescent="0.25">
      <c r="F212" s="43"/>
      <c r="G212" s="43"/>
      <c r="H212" s="43"/>
      <c r="I212" s="43"/>
      <c r="J212" s="43"/>
      <c r="K212" s="33"/>
      <c r="L212" s="33"/>
      <c r="M212" s="33"/>
      <c r="N212" s="43"/>
      <c r="O212" s="43"/>
    </row>
    <row r="213" spans="6:15" x14ac:dyDescent="0.25">
      <c r="F213" s="43"/>
      <c r="G213" s="43"/>
      <c r="H213" s="43"/>
      <c r="I213" s="43"/>
      <c r="J213" s="43"/>
      <c r="K213" s="33"/>
      <c r="L213" s="33"/>
      <c r="M213" s="33"/>
      <c r="N213" s="43"/>
      <c r="O213" s="43"/>
    </row>
    <row r="214" spans="6:15" x14ac:dyDescent="0.25">
      <c r="F214" s="43"/>
      <c r="G214" s="43"/>
      <c r="H214" s="43"/>
      <c r="I214" s="43"/>
      <c r="J214" s="43"/>
      <c r="K214" s="33"/>
      <c r="L214" s="33"/>
      <c r="M214" s="33"/>
      <c r="N214" s="43"/>
      <c r="O214" s="43"/>
    </row>
    <row r="215" spans="6:15" x14ac:dyDescent="0.25">
      <c r="F215" s="43"/>
      <c r="G215" s="43"/>
      <c r="H215" s="43"/>
      <c r="I215" s="43"/>
      <c r="J215" s="43"/>
      <c r="K215" s="33"/>
      <c r="L215" s="33"/>
      <c r="M215" s="33"/>
      <c r="N215" s="43"/>
      <c r="O215" s="43"/>
    </row>
    <row r="216" spans="6:15" x14ac:dyDescent="0.25">
      <c r="F216" s="43"/>
      <c r="G216" s="43"/>
      <c r="H216" s="43"/>
      <c r="I216" s="43"/>
      <c r="J216" s="43"/>
      <c r="K216" s="33"/>
      <c r="L216" s="33"/>
      <c r="M216" s="33"/>
      <c r="N216" s="43"/>
      <c r="O216" s="43"/>
    </row>
    <row r="217" spans="6:15" x14ac:dyDescent="0.25">
      <c r="F217" s="43"/>
      <c r="G217" s="43"/>
      <c r="H217" s="43"/>
      <c r="I217" s="43"/>
      <c r="J217" s="43"/>
      <c r="K217" s="33"/>
      <c r="L217" s="33"/>
      <c r="M217" s="33"/>
      <c r="N217" s="43"/>
      <c r="O217" s="43"/>
    </row>
    <row r="218" spans="6:15" x14ac:dyDescent="0.25">
      <c r="F218" s="43"/>
      <c r="G218" s="43"/>
      <c r="H218" s="43"/>
      <c r="I218" s="43"/>
      <c r="J218" s="43"/>
      <c r="K218" s="33"/>
      <c r="L218" s="33"/>
      <c r="M218" s="33"/>
      <c r="N218" s="43"/>
      <c r="O218" s="43"/>
    </row>
    <row r="219" spans="6:15" x14ac:dyDescent="0.25">
      <c r="F219" s="43"/>
      <c r="G219" s="43"/>
      <c r="H219" s="43"/>
      <c r="I219" s="43"/>
      <c r="J219" s="43"/>
      <c r="K219" s="33"/>
      <c r="L219" s="33"/>
      <c r="M219" s="33"/>
      <c r="N219" s="43"/>
      <c r="O219" s="43"/>
    </row>
    <row r="220" spans="6:15" x14ac:dyDescent="0.25">
      <c r="F220" s="43"/>
      <c r="G220" s="43"/>
      <c r="H220" s="43"/>
      <c r="I220" s="43"/>
      <c r="J220" s="43"/>
      <c r="K220" s="33"/>
      <c r="L220" s="33"/>
      <c r="M220" s="33"/>
      <c r="N220" s="43"/>
      <c r="O220" s="43"/>
    </row>
    <row r="221" spans="6:15" x14ac:dyDescent="0.25">
      <c r="F221" s="43"/>
      <c r="G221" s="43"/>
      <c r="H221" s="43"/>
      <c r="I221" s="43"/>
      <c r="J221" s="43"/>
      <c r="K221" s="33"/>
      <c r="L221" s="33"/>
      <c r="M221" s="33"/>
      <c r="N221" s="43"/>
      <c r="O221" s="43"/>
    </row>
    <row r="222" spans="6:15" x14ac:dyDescent="0.25">
      <c r="F222" s="43"/>
      <c r="G222" s="43"/>
      <c r="H222" s="43"/>
      <c r="I222" s="43"/>
      <c r="J222" s="43"/>
      <c r="K222" s="33"/>
      <c r="L222" s="33"/>
      <c r="M222" s="33"/>
      <c r="N222" s="43"/>
      <c r="O222" s="43"/>
    </row>
    <row r="223" spans="6:15" x14ac:dyDescent="0.25">
      <c r="F223" s="43"/>
      <c r="G223" s="43"/>
      <c r="H223" s="43"/>
      <c r="I223" s="43"/>
      <c r="J223" s="43"/>
      <c r="K223" s="33"/>
      <c r="L223" s="33"/>
      <c r="M223" s="33"/>
      <c r="N223" s="43"/>
      <c r="O223" s="43"/>
    </row>
    <row r="224" spans="6:15" x14ac:dyDescent="0.25">
      <c r="F224" s="43"/>
      <c r="G224" s="43"/>
      <c r="H224" s="43"/>
      <c r="I224" s="43"/>
      <c r="J224" s="43"/>
      <c r="K224" s="33"/>
      <c r="L224" s="33"/>
      <c r="M224" s="33"/>
      <c r="N224" s="43"/>
      <c r="O224" s="43"/>
    </row>
    <row r="225" spans="6:15" x14ac:dyDescent="0.25">
      <c r="F225" s="43"/>
      <c r="G225" s="43"/>
      <c r="H225" s="43"/>
      <c r="I225" s="43"/>
      <c r="J225" s="43"/>
      <c r="K225" s="33"/>
      <c r="L225" s="33"/>
      <c r="M225" s="33"/>
      <c r="N225" s="43"/>
      <c r="O225" s="43"/>
    </row>
    <row r="226" spans="6:15" x14ac:dyDescent="0.25">
      <c r="F226" s="43"/>
      <c r="G226" s="43"/>
      <c r="H226" s="43"/>
      <c r="I226" s="43"/>
      <c r="J226" s="43"/>
      <c r="K226" s="33"/>
      <c r="L226" s="33"/>
      <c r="M226" s="33"/>
      <c r="N226" s="43"/>
      <c r="O226" s="43"/>
    </row>
    <row r="227" spans="6:15" x14ac:dyDescent="0.25">
      <c r="F227" s="43"/>
      <c r="G227" s="43"/>
      <c r="H227" s="43"/>
      <c r="I227" s="43"/>
      <c r="J227" s="43"/>
      <c r="K227" s="33"/>
      <c r="L227" s="33"/>
      <c r="M227" s="33"/>
      <c r="N227" s="43"/>
      <c r="O227" s="43"/>
    </row>
    <row r="228" spans="6:15" x14ac:dyDescent="0.25">
      <c r="F228" s="43"/>
      <c r="G228" s="43"/>
      <c r="H228" s="43"/>
      <c r="I228" s="43"/>
      <c r="J228" s="43"/>
      <c r="K228" s="33"/>
      <c r="L228" s="33"/>
      <c r="M228" s="33"/>
      <c r="N228" s="43"/>
      <c r="O228" s="43"/>
    </row>
    <row r="229" spans="6:15" x14ac:dyDescent="0.25">
      <c r="F229" s="43"/>
      <c r="G229" s="43"/>
      <c r="H229" s="43"/>
      <c r="I229" s="43"/>
      <c r="J229" s="43"/>
      <c r="K229" s="33"/>
      <c r="L229" s="33"/>
      <c r="M229" s="33"/>
      <c r="N229" s="43"/>
      <c r="O229" s="43"/>
    </row>
    <row r="230" spans="6:15" x14ac:dyDescent="0.25">
      <c r="F230" s="43"/>
      <c r="G230" s="43"/>
      <c r="H230" s="43"/>
      <c r="I230" s="43"/>
      <c r="J230" s="43"/>
      <c r="K230" s="33"/>
      <c r="L230" s="33"/>
      <c r="M230" s="33"/>
      <c r="N230" s="43"/>
      <c r="O230" s="43"/>
    </row>
    <row r="231" spans="6:15" x14ac:dyDescent="0.25">
      <c r="F231" s="43"/>
      <c r="G231" s="43"/>
      <c r="H231" s="43"/>
      <c r="I231" s="43"/>
      <c r="J231" s="43"/>
      <c r="K231" s="33"/>
      <c r="L231" s="33"/>
      <c r="M231" s="33"/>
      <c r="N231" s="43"/>
      <c r="O231" s="43"/>
    </row>
    <row r="232" spans="6:15" x14ac:dyDescent="0.25">
      <c r="F232" s="43"/>
      <c r="G232" s="43"/>
      <c r="H232" s="43"/>
      <c r="I232" s="43"/>
      <c r="J232" s="43"/>
      <c r="K232" s="33"/>
      <c r="L232" s="33"/>
      <c r="M232" s="33"/>
      <c r="N232" s="43"/>
      <c r="O232" s="43"/>
    </row>
    <row r="233" spans="6:15" x14ac:dyDescent="0.25">
      <c r="F233" s="43"/>
      <c r="G233" s="43"/>
      <c r="H233" s="43"/>
      <c r="I233" s="43"/>
      <c r="J233" s="43"/>
      <c r="K233" s="33"/>
      <c r="L233" s="33"/>
      <c r="M233" s="33"/>
      <c r="N233" s="43"/>
      <c r="O233" s="43"/>
    </row>
    <row r="234" spans="6:15" x14ac:dyDescent="0.25">
      <c r="F234" s="43"/>
      <c r="G234" s="43"/>
      <c r="H234" s="43"/>
      <c r="I234" s="43"/>
      <c r="J234" s="43"/>
      <c r="K234" s="33"/>
      <c r="L234" s="33"/>
      <c r="M234" s="33"/>
      <c r="N234" s="43"/>
      <c r="O234" s="43"/>
    </row>
    <row r="235" spans="6:15" x14ac:dyDescent="0.25">
      <c r="F235" s="43"/>
      <c r="G235" s="43"/>
      <c r="H235" s="43"/>
      <c r="I235" s="43"/>
      <c r="J235" s="43"/>
      <c r="K235" s="33"/>
      <c r="L235" s="33"/>
      <c r="M235" s="33"/>
      <c r="N235" s="43"/>
      <c r="O235" s="43"/>
    </row>
    <row r="236" spans="6:15" x14ac:dyDescent="0.25">
      <c r="F236" s="43"/>
      <c r="G236" s="43"/>
      <c r="H236" s="43"/>
      <c r="I236" s="43"/>
      <c r="J236" s="43"/>
      <c r="K236" s="33"/>
      <c r="L236" s="33"/>
      <c r="M236" s="33"/>
      <c r="N236" s="43"/>
      <c r="O236" s="43"/>
    </row>
    <row r="237" spans="6:15" x14ac:dyDescent="0.25">
      <c r="F237" s="43"/>
      <c r="G237" s="43"/>
      <c r="H237" s="43"/>
      <c r="I237" s="43"/>
      <c r="J237" s="43"/>
      <c r="K237" s="33"/>
      <c r="L237" s="33"/>
      <c r="M237" s="33"/>
      <c r="N237" s="43"/>
      <c r="O237" s="43"/>
    </row>
    <row r="238" spans="6:15" x14ac:dyDescent="0.25">
      <c r="F238" s="43"/>
      <c r="G238" s="43"/>
      <c r="H238" s="43"/>
      <c r="I238" s="43"/>
      <c r="J238" s="43"/>
      <c r="K238" s="33"/>
      <c r="L238" s="33"/>
      <c r="M238" s="33"/>
      <c r="N238" s="43"/>
      <c r="O238" s="43"/>
    </row>
    <row r="239" spans="6:15" x14ac:dyDescent="0.25">
      <c r="F239" s="43"/>
      <c r="G239" s="43"/>
      <c r="H239" s="43"/>
      <c r="I239" s="43"/>
      <c r="J239" s="43"/>
      <c r="K239" s="33"/>
      <c r="L239" s="33"/>
      <c r="M239" s="33"/>
      <c r="N239" s="43"/>
      <c r="O239" s="43"/>
    </row>
    <row r="240" spans="6:15" x14ac:dyDescent="0.25">
      <c r="F240" s="43"/>
      <c r="G240" s="43"/>
      <c r="H240" s="43"/>
      <c r="I240" s="43"/>
      <c r="J240" s="43"/>
      <c r="K240" s="33"/>
      <c r="L240" s="33"/>
      <c r="M240" s="33"/>
      <c r="N240" s="43"/>
      <c r="O240" s="43"/>
    </row>
    <row r="241" spans="6:15" x14ac:dyDescent="0.25">
      <c r="F241" s="43"/>
      <c r="G241" s="43"/>
      <c r="H241" s="43"/>
      <c r="I241" s="43"/>
      <c r="J241" s="43"/>
      <c r="K241" s="33"/>
      <c r="L241" s="33"/>
      <c r="M241" s="33"/>
      <c r="N241" s="43"/>
      <c r="O241" s="43"/>
    </row>
    <row r="242" spans="6:15" x14ac:dyDescent="0.25">
      <c r="F242" s="43"/>
      <c r="G242" s="43"/>
      <c r="H242" s="43"/>
      <c r="I242" s="43"/>
      <c r="J242" s="43"/>
      <c r="K242" s="33"/>
      <c r="L242" s="33"/>
      <c r="M242" s="33"/>
      <c r="N242" s="43"/>
      <c r="O242" s="43"/>
    </row>
    <row r="243" spans="6:15" x14ac:dyDescent="0.25">
      <c r="F243" s="43"/>
      <c r="G243" s="43"/>
      <c r="H243" s="43"/>
      <c r="I243" s="43"/>
      <c r="J243" s="43"/>
      <c r="K243" s="33"/>
      <c r="L243" s="33"/>
      <c r="M243" s="33"/>
      <c r="N243" s="43"/>
      <c r="O243" s="43"/>
    </row>
    <row r="244" spans="6:15" x14ac:dyDescent="0.25">
      <c r="F244" s="43"/>
      <c r="G244" s="43"/>
      <c r="H244" s="43"/>
      <c r="I244" s="43"/>
      <c r="J244" s="43"/>
      <c r="K244" s="33"/>
      <c r="L244" s="33"/>
      <c r="M244" s="33"/>
      <c r="N244" s="43"/>
      <c r="O244" s="43"/>
    </row>
    <row r="245" spans="6:15" x14ac:dyDescent="0.25">
      <c r="F245" s="43"/>
      <c r="G245" s="43"/>
      <c r="H245" s="43"/>
      <c r="I245" s="43"/>
      <c r="J245" s="43"/>
      <c r="K245" s="33"/>
      <c r="L245" s="33"/>
      <c r="M245" s="33"/>
      <c r="N245" s="43"/>
      <c r="O245" s="43"/>
    </row>
    <row r="246" spans="6:15" x14ac:dyDescent="0.25">
      <c r="F246" s="43"/>
      <c r="G246" s="43"/>
      <c r="H246" s="43"/>
      <c r="I246" s="43"/>
      <c r="J246" s="43"/>
      <c r="K246" s="33"/>
      <c r="L246" s="33"/>
      <c r="M246" s="33"/>
      <c r="N246" s="43"/>
      <c r="O246" s="43"/>
    </row>
    <row r="247" spans="6:15" x14ac:dyDescent="0.25">
      <c r="F247" s="43"/>
      <c r="G247" s="43"/>
      <c r="H247" s="43"/>
      <c r="I247" s="43"/>
      <c r="J247" s="43"/>
      <c r="K247" s="33"/>
      <c r="L247" s="33"/>
      <c r="M247" s="33"/>
      <c r="N247" s="43"/>
      <c r="O247" s="43"/>
    </row>
    <row r="248" spans="6:15" x14ac:dyDescent="0.25">
      <c r="F248" s="43"/>
      <c r="G248" s="43"/>
      <c r="H248" s="43"/>
      <c r="I248" s="43"/>
      <c r="J248" s="43"/>
      <c r="K248" s="33"/>
      <c r="L248" s="33"/>
      <c r="M248" s="33"/>
      <c r="N248" s="43"/>
      <c r="O248" s="43"/>
    </row>
    <row r="249" spans="6:15" x14ac:dyDescent="0.25">
      <c r="F249" s="43"/>
      <c r="G249" s="43"/>
      <c r="H249" s="43"/>
      <c r="I249" s="43"/>
      <c r="J249" s="43"/>
      <c r="K249" s="33"/>
      <c r="L249" s="33"/>
      <c r="M249" s="33"/>
      <c r="N249" s="43"/>
      <c r="O249" s="43"/>
    </row>
    <row r="250" spans="6:15" x14ac:dyDescent="0.25">
      <c r="F250" s="43"/>
      <c r="G250" s="43"/>
      <c r="H250" s="43"/>
      <c r="I250" s="43"/>
      <c r="J250" s="43"/>
      <c r="K250" s="33"/>
      <c r="L250" s="33"/>
      <c r="M250" s="33"/>
      <c r="N250" s="43"/>
      <c r="O250" s="43"/>
    </row>
    <row r="251" spans="6:15" x14ac:dyDescent="0.25">
      <c r="F251" s="43"/>
      <c r="G251" s="43"/>
      <c r="H251" s="43"/>
      <c r="I251" s="43"/>
      <c r="J251" s="43"/>
      <c r="K251" s="33"/>
      <c r="L251" s="33"/>
      <c r="M251" s="33"/>
      <c r="N251" s="43"/>
      <c r="O251" s="43"/>
    </row>
    <row r="252" spans="6:15" x14ac:dyDescent="0.25">
      <c r="F252" s="43"/>
      <c r="G252" s="43"/>
      <c r="H252" s="43"/>
      <c r="I252" s="43"/>
      <c r="J252" s="43"/>
      <c r="K252" s="33"/>
      <c r="L252" s="33"/>
      <c r="M252" s="33"/>
      <c r="N252" s="43"/>
      <c r="O252" s="43"/>
    </row>
    <row r="253" spans="6:15" x14ac:dyDescent="0.25">
      <c r="F253" s="43"/>
      <c r="G253" s="43"/>
      <c r="H253" s="43"/>
      <c r="I253" s="43"/>
      <c r="J253" s="43"/>
      <c r="K253" s="33"/>
      <c r="L253" s="33"/>
      <c r="M253" s="33"/>
      <c r="N253" s="43"/>
      <c r="O253" s="43"/>
    </row>
    <row r="254" spans="6:15" x14ac:dyDescent="0.25">
      <c r="F254" s="43"/>
      <c r="G254" s="43"/>
      <c r="H254" s="43"/>
      <c r="I254" s="43"/>
      <c r="J254" s="43"/>
      <c r="K254" s="33"/>
      <c r="L254" s="33"/>
      <c r="M254" s="33"/>
      <c r="N254" s="43"/>
      <c r="O254" s="43"/>
    </row>
    <row r="255" spans="6:15" x14ac:dyDescent="0.25">
      <c r="F255" s="43"/>
      <c r="G255" s="43"/>
      <c r="H255" s="43"/>
      <c r="I255" s="43"/>
      <c r="J255" s="43"/>
      <c r="K255" s="33"/>
      <c r="L255" s="33"/>
      <c r="M255" s="33"/>
      <c r="N255" s="43"/>
      <c r="O255" s="43"/>
    </row>
    <row r="256" spans="6:15" x14ac:dyDescent="0.25">
      <c r="F256" s="43"/>
      <c r="G256" s="43"/>
      <c r="H256" s="43"/>
      <c r="I256" s="43"/>
      <c r="J256" s="43"/>
      <c r="K256" s="33"/>
      <c r="L256" s="33"/>
      <c r="M256" s="33"/>
      <c r="N256" s="43"/>
      <c r="O256" s="43"/>
    </row>
    <row r="257" spans="6:15" x14ac:dyDescent="0.25">
      <c r="F257" s="43"/>
      <c r="G257" s="43"/>
      <c r="H257" s="43"/>
      <c r="I257" s="43"/>
      <c r="J257" s="43"/>
      <c r="K257" s="33"/>
      <c r="L257" s="33"/>
      <c r="M257" s="33"/>
      <c r="N257" s="43"/>
      <c r="O257" s="43"/>
    </row>
    <row r="258" spans="6:15" x14ac:dyDescent="0.25">
      <c r="F258" s="43"/>
      <c r="G258" s="43"/>
      <c r="H258" s="43"/>
      <c r="I258" s="43"/>
      <c r="J258" s="43"/>
      <c r="K258" s="33"/>
      <c r="L258" s="33"/>
      <c r="M258" s="33"/>
      <c r="N258" s="43"/>
      <c r="O258" s="43"/>
    </row>
    <row r="259" spans="6:15" x14ac:dyDescent="0.25">
      <c r="F259" s="43"/>
      <c r="G259" s="43"/>
      <c r="H259" s="43"/>
      <c r="I259" s="43"/>
      <c r="J259" s="43"/>
      <c r="K259" s="33"/>
      <c r="L259" s="33"/>
      <c r="M259" s="33"/>
      <c r="N259" s="43"/>
      <c r="O259" s="43"/>
    </row>
    <row r="260" spans="6:15" x14ac:dyDescent="0.25">
      <c r="F260" s="43"/>
      <c r="G260" s="43"/>
      <c r="H260" s="43"/>
      <c r="I260" s="43"/>
      <c r="J260" s="43"/>
      <c r="K260" s="33"/>
      <c r="L260" s="33"/>
      <c r="M260" s="33"/>
      <c r="N260" s="43"/>
      <c r="O260" s="43"/>
    </row>
    <row r="261" spans="6:15" x14ac:dyDescent="0.25">
      <c r="F261" s="43"/>
      <c r="G261" s="43"/>
      <c r="H261" s="43"/>
      <c r="I261" s="43"/>
      <c r="J261" s="43"/>
      <c r="K261" s="33"/>
      <c r="L261" s="33"/>
      <c r="M261" s="33"/>
      <c r="N261" s="43"/>
      <c r="O261" s="43"/>
    </row>
    <row r="262" spans="6:15" x14ac:dyDescent="0.25">
      <c r="K262" s="33"/>
      <c r="L262" s="33"/>
      <c r="M262" s="33"/>
    </row>
    <row r="263" spans="6:15" x14ac:dyDescent="0.25">
      <c r="K263" s="33"/>
      <c r="L263" s="33"/>
      <c r="M263" s="33"/>
    </row>
    <row r="264" spans="6:15" x14ac:dyDescent="0.25">
      <c r="K264" s="33"/>
      <c r="L264" s="33"/>
      <c r="M264" s="33"/>
    </row>
    <row r="265" spans="6:15" x14ac:dyDescent="0.25">
      <c r="K265" s="33"/>
      <c r="L265" s="33"/>
      <c r="M265" s="33"/>
    </row>
  </sheetData>
  <sortState xmlns:xlrd2="http://schemas.microsoft.com/office/spreadsheetml/2017/richdata2" ref="K152:M261">
    <sortCondition ref="M152:M261"/>
    <sortCondition ref="L152:L26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134" workbookViewId="0">
      <selection activeCell="A149" sqref="A149:Z149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'4 28 19 payroll'!AF4</f>
        <v>6</v>
      </c>
      <c r="D1" s="3">
        <f>'4 28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+(J1*D1)+(O1*E1)+(V1*'4 28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+'4 28 19 payroll'!$AG$2</f>
        <v>29</v>
      </c>
      <c r="E2" s="3">
        <f>+'4 28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+(J2*D2)+(O2*E2)+(V2*'4 28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+(J3*D3)+(O3*E3)+(V3*'4 28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+(J4*D4)+(O4*E4)+(V4*'4 28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+'4 28 19 payroll'!$AG$2</f>
        <v>29</v>
      </c>
      <c r="E5" s="3">
        <f>+'4 28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+(J5*D5)+(O5*E5)+(V5*'4 28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+'4 28 19 payroll'!$AG$2</f>
        <v>29</v>
      </c>
      <c r="E6" s="3">
        <f>+'4 28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+(J6*D6)+(O6*E6)+(V6*'4 28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+'4 28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+(J7*D7)+(O7*E7)+(V7*'4 28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+(J8*D8)+(O8*E8)+(V8*'4 28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+'4 28 19 payroll'!$AG$2</f>
        <v>29</v>
      </c>
      <c r="E9" s="3">
        <f>+'4 28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+(J9*D9)+(O9*E9)+(V9*'4 28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+(J10*D10)+(O10*E10)+(V10*'4 28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+(J11*D11)+(O11*E11)+(V11*'4 28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+(J12*D12)+(O12*E12)+(V12*'4 28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+(J13*D13)+(O13*E13)+(V13*'4 28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+'4 28 19 payroll'!$AG$2</f>
        <v>29</v>
      </c>
      <c r="E14" s="3">
        <f>+'4 28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+(J14*D14)+(O14*E14)+(V14*'4 28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+(J15*D15)+(O15*E15)+(V15*'4 28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+(J16*D16)+(O16*E16)+(V16*'4 28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'4 28 19 payroll'!AF2</f>
        <v>8</v>
      </c>
      <c r="D17" s="3">
        <f>'4 28 19 payroll'!AG2</f>
        <v>29</v>
      </c>
      <c r="E17" s="3">
        <f>'4 28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+(J17*D17)+(O17*E17)+(V17*'4 28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+(J18*D18)+(O18*E18)+(V18*'4 28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+(J19*D19)+(O19*E19)+(V19*'4 28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+(J20*D20)+(O20*E20)+(V20*'4 28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+(J21*D21)+(O21*E21)+(V21*'4 28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+(J22*D22)+(O22*E22)+(V22*'4 28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+(J23*D23)+(O23*E23)+(V23*'4 28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+(J24*D24)+(O24*E24)+(V24*'4 28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+'4 28 19 payroll'!$AG$2</f>
        <v>29</v>
      </c>
      <c r="E25" s="3">
        <f>+'4 28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+(J25*D25)+(O25*E25)+(V25*'4 28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+'4 28 19 payroll'!$AG$2</f>
        <v>29</v>
      </c>
      <c r="E26" s="3">
        <f>+'4 28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+(J26*D26)+(O26*E26)+(V26*'4 28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+'4 28 19 payroll'!$AG$2</f>
        <v>29</v>
      </c>
      <c r="E27" s="3">
        <f>+'4 28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+(J27*D27)+(O27*E27)+(V27*'4 28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+'4 28 19 payroll'!$AG$2</f>
        <v>29</v>
      </c>
      <c r="E28" s="3">
        <f>+'4 28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+(J28*D28)+(O28*E28)+(V28*'4 28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+'4 28 19 payroll'!$AG$2</f>
        <v>29</v>
      </c>
      <c r="E29" s="3">
        <f>+'4 28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+(J29*D29)+(O29*E29)+(V29*'4 28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+'4 28 19 payroll'!$AG$2</f>
        <v>29</v>
      </c>
      <c r="E30" s="3">
        <f>+'4 28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+(J30*D30)+(O30*E30)+(V30*'4 28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+'4 28 19 payroll'!$AG$2</f>
        <v>29</v>
      </c>
      <c r="E31" s="3">
        <f>+'4 28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+(J31*D31)+(O31*E31)+(V31*'4 28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+(J32*D32)+(O32*E32)+(V32*'4 28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+(J33*D33)+(O33*E33)+(V33*'4 28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+'4 28 19 payroll'!$AG$2</f>
        <v>29</v>
      </c>
      <c r="E34" s="3">
        <f>+'4 28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+(J34*D34)+(O34*E34)+(V34*'4 28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+(J35*D35)+(O35*E35)+(V35*'4 28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+(J36*D36)+(O36*E36)+(V36*'4 28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+(J37*D37)+(O37*E37)+(V37*'4 28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+(J38*D38)+(O38*E38)+(V38*'4 28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+(J39*D39)+(O39*E39)+(V39*'4 28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+'4 28 19 payroll'!$AG$4</f>
        <v>40</v>
      </c>
      <c r="E40" s="3">
        <f>+'4 28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+(J40*D40)+(O40*E40)+(V40*'4 28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+(J41*D41)+(O41*E41)+(V41*'4 28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+(J42*D42)+(O42*E42)+(V42*'4 28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+'4 28 19 payroll'!$AG$2</f>
        <v>29</v>
      </c>
      <c r="E43" s="3">
        <f>+'4 28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+(J43*D43)+(O43*E43)+(V43*'4 28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+(J44*D44)+(O44*E44)+(V44*'4 28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+(J45*D45)+(O45*E45)+(V45*'4 28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+'4 28 19 payroll'!$AG$4</f>
        <v>40</v>
      </c>
      <c r="E46" s="3">
        <f>+'4 28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+(J46*D46)+(O46*E46)+(V46*'4 28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+'4 28 19 payroll'!$AG$2</f>
        <v>29</v>
      </c>
      <c r="E47" s="3">
        <f>+'4 28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+(J47*D47)+(O47*E47)+(V47*'4 28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+'4 28 19 payroll'!$AG$2</f>
        <v>29</v>
      </c>
      <c r="E48" s="3">
        <f>+'4 28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+(J48*D48)+(O48*E48)+(V48*'4 28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+(J49*D49)+(O49*E49)+(V49*'4 28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+(J50*D50)+(O50*E50)+(V50*'4 28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+(J51*D51)+(O51*E51)+(V51*'4 28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+'4 28 19 payroll'!$AG$2</f>
        <v>29</v>
      </c>
      <c r="E52" s="3">
        <f>+'4 28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+(J52*D52)+(O52*E52)+(V52*'4 28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+'4 28 19 payroll'!$AG$5</f>
        <v>47</v>
      </c>
      <c r="E53" s="3">
        <f>+'4 28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+(J53*D53)+(O53*E53)+(V53*'4 28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+(J54*D54)+(O54*E54)+(V54*'4 28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+(J55*D55)+(O55*E55)+(V55*'4 28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+(J56*D56)+(O56*E56)+(V56*'4 28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+(J57*D57)+(O57*E57)+(V57*'4 28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+(J58*D58)+(O58*E58)+(V58*'4 28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+(J59*D59)+(O59*E59)+(V59*'4 28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+(J60*D60)+(O60*E60)+(V60*'4 28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+(J61*D61)+(O61*E61)+(V61*'4 28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+(J62*D62)+(O62*E62)+(V62*'4 28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+(J63*D63)+(O63*E63)+(V63*'4 28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+(J64*D64)+(O64*E64)+(V64*'4 28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+(J65*D65)+(O65*E65)+(V65*'4 28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+(J66*D66)+(O66*E66)+(V66*'4 28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+(J67*D67)+(O67*E67)+(V67*'4 28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+(J68*D68)+(O68*E68)+(V68*'4 28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+(J69*D69)+(O69*E69)+(W69*'4 28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+(J70*D70)+(O70*E70)+(W70*'4 28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+(J71*D71)+(O71*E71)+(W71*'4 28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+(J72*D72)+(O72*E72)+(W72*'4 28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+(J73*D73)+(O73*E73)+(W73*'4 28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+(J74*D74)+(O74*E74)+(W74*'4 28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+(J75*D75)+(O75*E75)+(W75*'4 28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+(J76*D76)+(O76*E76)+(W76*'4 28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+(J77*D77)+(O77*E77)+(W77*'4 28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+(J79*D79)+(O79*E79)+(W79*'4 28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+(J80*D80)+(O80*E80)+(W80*'4 28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+(J81*D81)+(O81*E81)+(W81*'4 28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+(J83*D83)+(O83*E83)+(W83*'4 28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+(J84*D84)+(O84*E84)+(W84*'4 28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+(J85*D85)+(O85*E85)+(W85*'4 28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+(J86*D86)+(O86*E86)+(W86*'4 28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+(J87*D87)+(O87*E87)+(W87*'4 28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+(J88*D88)+(O88*E88)+(W88*'4 28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+(J89*D89)+(O89*E89)+(W89*'4 28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+(J90*D90)+(O90*E90)+(W90*'4 28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+'4 28 19 payroll'!$AG$2</f>
        <v>29</v>
      </c>
      <c r="E91" s="19">
        <f>+'4 28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+(J91*D91)+(O91*E91)+(W91*'4 28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+(J92*D92)+(O92*E92)+(W92*'4 28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+(J93*D93)+(O93*E93)+(W93*'4 28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+(J94*D94)+(O94*E94)+(W94*'4 28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+(J95*D95)+(O95*E95)+(W95*'4 28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+(J96*D96)+(O96*E96)+(W96*'4 28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+(J98*D98)+(O98*E98)+(W98*'4 28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+(J99*D99)+(O99*E99)+(W99*'4 28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+(J100*D100)+(O100*E100)+(W100*'4 28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+(J101*D101)+(O101*E101)+(W101*'4 28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+(J102*D102)+(O102*E102)+(W102*'4 28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+(J103*D103)+(O103*E103)+(W103*'4 28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+(J104*D104)+(O104*E104)+(W104*'4 28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+(J105*D105)+(O105*E105)+(W105*'4 28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+(J106*D106)+(O106*E106)+(W106*'4 28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+(J107*D107)+(O107*E107)+(W107*'4 28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+(J108*D108)+(O108*E108)+(W108*'4 28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+(J109*D109)+(O109*E109)+(W109*'4 28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+(J110*D110)+(O110*E110)+(W110*'4 28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+(J111*D111)+(O111*E111)+(W111*'4 28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+(J112*D112)+(O112*E112)+(W112*'4 28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+(J113*D113)+(O113*E113)+(W113*'4 28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+(J114*D114)+(O114*E114)+(W114*'4 28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+(J115*D115)+(O115*E115)+(W115*'4 28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+(J116*D116)+(O116*E116)+(W116*'4 28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+(J117*D117)+(O117*E117)+(W117*'4 28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+(J118*D118)+(O118*E118)+(W118*'4 28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+(J119*D119)+(O119*E119)+(W119*'4 28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+(J120*D120)+(O120*E120)+(W120*'4 28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+(J121*D121)+(O121*E121)+(W121*'4 28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+(J122*D122)+(O122*E122)+(W122*'4 28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+(J123*D123)+(O123*E123)+(W123*'4 28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+(J124*D124)+(O124*E124)+(W124*'4 28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+(J125*D125)+(O125*E125)+(W125*'4 28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+(J126*D126)+(O126*E126)+(W126*'4 28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+(J127*D127)+(O127*E127)+(W127*'4 28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+(J128*D128)+(O128*E128)+(W128*'4 28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+(J129*D129)+(O129*E129)+(W129*'4 28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+(J130*D130)+(O130*E130)+(W130*'4 28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+(J131*D131)+(O131*E131)+(W131*'4 28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+(J132*D132)+(O132*E132)+(W132*'4 28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+(J133*D133)+(O133*E133)+(W133*'4 28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+(J134*D134)+(O134*E134)+(W134*'4 28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+(J135*D135)+(O135*E135)+(W135*'4 28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+(J136*D136)+(O136*E136)+(W136*'4 28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+(J137*D137)+(O137*E137)+(W137*'4 28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+(J138*D138)+(O138*E138)+(W138*'4 28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+(J139*D139)+(O139*E139)+(W139*'4 28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+(J140*D140)+(O140*E140)+(W140*'4 28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+(J142*D142)+(O142*E142)+(W142*'4 28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+(J143*D143)+(O143*E143)+(W143*'4 28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+(J144*D144)+(O144*E144)+(W144*'4 28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+(J145*D145)+(O145*E145)+(W145*'4 28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+(J146*D146)+(O146*E146)+(W146*'4 28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+(J147*D147)+(O147*E147)+(W147*'4 28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+(J148*D148)+(O148*E148)+(W148*'4 28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+(J149*D149)+(O149*E149)+(W149*'4 28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28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2019-05-02T17:58:14Z</dcterms:modified>
</cp:coreProperties>
</file>