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OneDrive\Documents\Fall 2018 Referee Payroll\"/>
    </mc:Choice>
  </mc:AlternateContent>
  <xr:revisionPtr revIDLastSave="673" documentId="8_{9E04BB06-E766-488B-A69F-5FC44B07CCE9}" xr6:coauthVersionLast="36" xr6:coauthVersionMax="36" xr10:uidLastSave="{E377F764-9554-4112-A6CA-52B160142785}"/>
  <bookViews>
    <workbookView xWindow="0" yWindow="0" windowWidth="20490" windowHeight="7185" tabRatio="787" firstSheet="1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9 9 18 payroll" sheetId="5" r:id="rId4"/>
    <sheet name="Inactive" sheetId="6" r:id="rId5"/>
  </sheets>
  <definedNames>
    <definedName name="_xlnm._FilterDatabase" localSheetId="3" hidden="1">'9 9 18 payroll'!$A$1:$AH$145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6" i="5" l="1"/>
  <c r="Y6" i="5"/>
  <c r="W7" i="5"/>
  <c r="Y7" i="5"/>
  <c r="W8" i="5"/>
  <c r="Y8" i="5"/>
  <c r="W9" i="5"/>
  <c r="Y9" i="5"/>
  <c r="W10" i="5"/>
  <c r="Y10" i="5"/>
  <c r="W11" i="5"/>
  <c r="Y11" i="5"/>
  <c r="W12" i="5"/>
  <c r="Y12" i="5"/>
  <c r="W13" i="5"/>
  <c r="Y13" i="5"/>
  <c r="W14" i="5"/>
  <c r="Y14" i="5"/>
  <c r="W15" i="5"/>
  <c r="Y15" i="5"/>
  <c r="W16" i="5"/>
  <c r="Y16" i="5"/>
  <c r="W17" i="5"/>
  <c r="Y17" i="5"/>
  <c r="W18" i="5"/>
  <c r="Y18" i="5"/>
  <c r="W19" i="5"/>
  <c r="Y19" i="5"/>
  <c r="W20" i="5"/>
  <c r="Y20" i="5"/>
  <c r="W21" i="5"/>
  <c r="Y21" i="5"/>
  <c r="W22" i="5"/>
  <c r="Y22" i="5"/>
  <c r="W23" i="5"/>
  <c r="Y23" i="5"/>
  <c r="W24" i="5"/>
  <c r="Y24" i="5"/>
  <c r="W25" i="5"/>
  <c r="Y25" i="5"/>
  <c r="W26" i="5"/>
  <c r="Y26" i="5"/>
  <c r="W27" i="5"/>
  <c r="Y27" i="5"/>
  <c r="W28" i="5"/>
  <c r="Y28" i="5"/>
  <c r="W29" i="5"/>
  <c r="Y29" i="5"/>
  <c r="W30" i="5"/>
  <c r="Y30" i="5"/>
  <c r="W31" i="5"/>
  <c r="Y31" i="5"/>
  <c r="W32" i="5"/>
  <c r="Y32" i="5"/>
  <c r="W33" i="5"/>
  <c r="Y33" i="5"/>
  <c r="W34" i="5"/>
  <c r="Y34" i="5"/>
  <c r="W35" i="5"/>
  <c r="Y35" i="5"/>
  <c r="W36" i="5"/>
  <c r="Y36" i="5"/>
  <c r="W37" i="5"/>
  <c r="Y37" i="5"/>
  <c r="W38" i="5"/>
  <c r="Y38" i="5"/>
  <c r="W39" i="5"/>
  <c r="Y39" i="5"/>
  <c r="W40" i="5"/>
  <c r="Y40" i="5"/>
  <c r="W41" i="5"/>
  <c r="Y41" i="5"/>
  <c r="W42" i="5"/>
  <c r="Y42" i="5"/>
  <c r="W43" i="5"/>
  <c r="Y43" i="5"/>
  <c r="W44" i="5"/>
  <c r="Y44" i="5"/>
  <c r="W45" i="5"/>
  <c r="Y45" i="5"/>
  <c r="W46" i="5"/>
  <c r="Y46" i="5"/>
  <c r="W47" i="5"/>
  <c r="Y47" i="5"/>
  <c r="W48" i="5"/>
  <c r="Y48" i="5"/>
  <c r="W49" i="5"/>
  <c r="Y49" i="5"/>
  <c r="W50" i="5"/>
  <c r="Y50" i="5"/>
  <c r="W51" i="5"/>
  <c r="Y51" i="5"/>
  <c r="W52" i="5"/>
  <c r="Y52" i="5"/>
  <c r="W53" i="5"/>
  <c r="Y53" i="5"/>
  <c r="W54" i="5"/>
  <c r="Y54" i="5"/>
  <c r="W55" i="5"/>
  <c r="Y55" i="5"/>
  <c r="W56" i="5"/>
  <c r="Y56" i="5"/>
  <c r="W57" i="5"/>
  <c r="Y57" i="5"/>
  <c r="W58" i="5"/>
  <c r="Y58" i="5"/>
  <c r="W59" i="5"/>
  <c r="Y59" i="5"/>
  <c r="W60" i="5"/>
  <c r="Y60" i="5"/>
  <c r="W61" i="5"/>
  <c r="Y61" i="5"/>
  <c r="W62" i="5"/>
  <c r="Y62" i="5"/>
  <c r="W63" i="5"/>
  <c r="Y63" i="5"/>
  <c r="W64" i="5"/>
  <c r="Y64" i="5"/>
  <c r="W65" i="5"/>
  <c r="Y65" i="5"/>
  <c r="W66" i="5"/>
  <c r="Y66" i="5"/>
  <c r="W67" i="5"/>
  <c r="Y67" i="5"/>
  <c r="W68" i="5"/>
  <c r="Y68" i="5"/>
  <c r="W69" i="5"/>
  <c r="Y69" i="5"/>
  <c r="W70" i="5"/>
  <c r="Y70" i="5"/>
  <c r="W71" i="5"/>
  <c r="Y71" i="5"/>
  <c r="W72" i="5"/>
  <c r="Y72" i="5"/>
  <c r="W73" i="5"/>
  <c r="Y73" i="5"/>
  <c r="W74" i="5"/>
  <c r="Y74" i="5"/>
  <c r="W75" i="5"/>
  <c r="Y75" i="5"/>
  <c r="W76" i="5"/>
  <c r="Y76" i="5"/>
  <c r="W77" i="5"/>
  <c r="Y77" i="5"/>
  <c r="W78" i="5"/>
  <c r="Y78" i="5"/>
  <c r="W79" i="5"/>
  <c r="Y79" i="5"/>
  <c r="W80" i="5"/>
  <c r="Y80" i="5"/>
  <c r="W81" i="5"/>
  <c r="Y81" i="5"/>
  <c r="W82" i="5"/>
  <c r="Y82" i="5"/>
  <c r="W83" i="5"/>
  <c r="Y83" i="5"/>
  <c r="W84" i="5"/>
  <c r="Y84" i="5"/>
  <c r="W85" i="5"/>
  <c r="Y85" i="5"/>
  <c r="W86" i="5"/>
  <c r="Y86" i="5"/>
  <c r="W87" i="5"/>
  <c r="Y87" i="5"/>
  <c r="W88" i="5"/>
  <c r="Y88" i="5"/>
  <c r="W89" i="5"/>
  <c r="Y89" i="5"/>
  <c r="W90" i="5"/>
  <c r="Y90" i="5"/>
  <c r="W91" i="5"/>
  <c r="Y91" i="5"/>
  <c r="W92" i="5"/>
  <c r="Y92" i="5"/>
  <c r="W93" i="5"/>
  <c r="Y93" i="5"/>
  <c r="W94" i="5"/>
  <c r="Y94" i="5"/>
  <c r="W95" i="5"/>
  <c r="Y95" i="5"/>
  <c r="W96" i="5"/>
  <c r="Y96" i="5"/>
  <c r="W97" i="5"/>
  <c r="Y97" i="5"/>
  <c r="W98" i="5"/>
  <c r="Y98" i="5"/>
  <c r="W99" i="5"/>
  <c r="Y99" i="5"/>
  <c r="W100" i="5"/>
  <c r="Y100" i="5"/>
  <c r="W101" i="5"/>
  <c r="Y101" i="5"/>
  <c r="W102" i="5"/>
  <c r="Y102" i="5"/>
  <c r="W103" i="5"/>
  <c r="Y103" i="5"/>
  <c r="W104" i="5"/>
  <c r="Y104" i="5"/>
  <c r="W105" i="5"/>
  <c r="Y105" i="5"/>
  <c r="W106" i="5"/>
  <c r="Y106" i="5"/>
  <c r="W107" i="5"/>
  <c r="Y107" i="5"/>
  <c r="W108" i="5"/>
  <c r="Y108" i="5"/>
  <c r="W109" i="5"/>
  <c r="Y109" i="5"/>
  <c r="W110" i="5"/>
  <c r="Y110" i="5"/>
  <c r="W111" i="5"/>
  <c r="Y111" i="5"/>
  <c r="W112" i="5"/>
  <c r="Y112" i="5"/>
  <c r="W113" i="5"/>
  <c r="Y113" i="5"/>
  <c r="W114" i="5"/>
  <c r="Y114" i="5"/>
  <c r="W115" i="5"/>
  <c r="Y115" i="5"/>
  <c r="W116" i="5"/>
  <c r="Y116" i="5"/>
  <c r="W117" i="5"/>
  <c r="Y117" i="5"/>
  <c r="W118" i="5"/>
  <c r="Y118" i="5"/>
  <c r="W119" i="5"/>
  <c r="Y119" i="5"/>
  <c r="W120" i="5"/>
  <c r="Y120" i="5"/>
  <c r="W121" i="5"/>
  <c r="Y121" i="5"/>
  <c r="W122" i="5"/>
  <c r="Y122" i="5"/>
  <c r="W123" i="5"/>
  <c r="Y123" i="5"/>
  <c r="W124" i="5"/>
  <c r="Y124" i="5"/>
  <c r="W125" i="5"/>
  <c r="Y125" i="5"/>
  <c r="W126" i="5"/>
  <c r="Y126" i="5"/>
  <c r="W127" i="5"/>
  <c r="Y127" i="5"/>
  <c r="W128" i="5"/>
  <c r="Y128" i="5"/>
  <c r="W129" i="5"/>
  <c r="Y129" i="5"/>
  <c r="W130" i="5"/>
  <c r="Y130" i="5"/>
  <c r="W131" i="5"/>
  <c r="Y131" i="5"/>
  <c r="W132" i="5"/>
  <c r="Y132" i="5"/>
  <c r="W133" i="5"/>
  <c r="Y133" i="5"/>
  <c r="W134" i="5"/>
  <c r="Y134" i="5"/>
  <c r="W135" i="5"/>
  <c r="Y135" i="5"/>
  <c r="W136" i="5"/>
  <c r="Y136" i="5"/>
  <c r="W137" i="5"/>
  <c r="Y137" i="5"/>
  <c r="W138" i="5"/>
  <c r="Y138" i="5"/>
  <c r="W139" i="5"/>
  <c r="Y139" i="5"/>
  <c r="W140" i="5"/>
  <c r="Y140" i="5"/>
  <c r="W141" i="5"/>
  <c r="Y141" i="5"/>
  <c r="W142" i="5"/>
  <c r="Y142" i="5"/>
  <c r="W143" i="5"/>
  <c r="Y143" i="5"/>
  <c r="J103" i="5"/>
  <c r="O103" i="5"/>
  <c r="J76" i="5"/>
  <c r="O76" i="5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O65" i="2"/>
  <c r="N64" i="2"/>
  <c r="L62" i="2"/>
  <c r="M62" i="2"/>
  <c r="L64" i="2" s="1"/>
  <c r="O64" i="2" s="1"/>
  <c r="N62" i="2"/>
  <c r="K62" i="2"/>
  <c r="N59" i="1"/>
  <c r="J83" i="5"/>
  <c r="O83" i="5"/>
  <c r="J92" i="5"/>
  <c r="O92" i="5"/>
  <c r="J19" i="5" l="1"/>
  <c r="O19" i="5"/>
  <c r="J18" i="5" l="1"/>
  <c r="O18" i="5"/>
  <c r="J20" i="5"/>
  <c r="O20" i="5"/>
  <c r="J21" i="5"/>
  <c r="O21" i="5"/>
  <c r="J6" i="5" l="1"/>
  <c r="O6" i="5"/>
  <c r="J7" i="5"/>
  <c r="O7" i="5"/>
  <c r="J8" i="5"/>
  <c r="O8" i="5"/>
  <c r="J9" i="5"/>
  <c r="O9" i="5"/>
  <c r="J10" i="5"/>
  <c r="O10" i="5"/>
  <c r="J11" i="5"/>
  <c r="O11" i="5"/>
  <c r="J12" i="5"/>
  <c r="O12" i="5"/>
  <c r="J13" i="5"/>
  <c r="O13" i="5"/>
  <c r="J14" i="5"/>
  <c r="O14" i="5"/>
  <c r="J15" i="5"/>
  <c r="O15" i="5"/>
  <c r="J16" i="5"/>
  <c r="O16" i="5"/>
  <c r="J17" i="5"/>
  <c r="O17" i="5"/>
  <c r="J22" i="5"/>
  <c r="O22" i="5"/>
  <c r="J23" i="5"/>
  <c r="O23" i="5"/>
  <c r="J24" i="5"/>
  <c r="O24" i="5"/>
  <c r="J25" i="5"/>
  <c r="O25" i="5"/>
  <c r="J26" i="5"/>
  <c r="O26" i="5"/>
  <c r="J27" i="5"/>
  <c r="O27" i="5"/>
  <c r="J28" i="5"/>
  <c r="O28" i="5"/>
  <c r="J29" i="5"/>
  <c r="O29" i="5"/>
  <c r="J30" i="5"/>
  <c r="O30" i="5"/>
  <c r="J31" i="5"/>
  <c r="O31" i="5"/>
  <c r="J32" i="5"/>
  <c r="O32" i="5"/>
  <c r="J33" i="5"/>
  <c r="O33" i="5"/>
  <c r="J34" i="5"/>
  <c r="O34" i="5"/>
  <c r="J35" i="5"/>
  <c r="O35" i="5"/>
  <c r="J36" i="5"/>
  <c r="O36" i="5"/>
  <c r="J37" i="5"/>
  <c r="O37" i="5"/>
  <c r="J38" i="5"/>
  <c r="O38" i="5"/>
  <c r="J39" i="5"/>
  <c r="O39" i="5"/>
  <c r="J40" i="5"/>
  <c r="O40" i="5"/>
  <c r="J41" i="5"/>
  <c r="O41" i="5"/>
  <c r="J42" i="5"/>
  <c r="O42" i="5"/>
  <c r="J43" i="5"/>
  <c r="O43" i="5"/>
  <c r="J44" i="5"/>
  <c r="O44" i="5"/>
  <c r="J45" i="5"/>
  <c r="O45" i="5"/>
  <c r="J46" i="5"/>
  <c r="O46" i="5"/>
  <c r="J47" i="5"/>
  <c r="O47" i="5"/>
  <c r="J48" i="5"/>
  <c r="O48" i="5"/>
  <c r="J49" i="5"/>
  <c r="O49" i="5"/>
  <c r="J50" i="5"/>
  <c r="O50" i="5"/>
  <c r="J51" i="5"/>
  <c r="O51" i="5"/>
  <c r="J52" i="5"/>
  <c r="O52" i="5"/>
  <c r="J53" i="5"/>
  <c r="O53" i="5"/>
  <c r="J54" i="5"/>
  <c r="O54" i="5"/>
  <c r="J55" i="5"/>
  <c r="O55" i="5"/>
  <c r="J56" i="5"/>
  <c r="O56" i="5"/>
  <c r="J57" i="5"/>
  <c r="O57" i="5"/>
  <c r="J58" i="5"/>
  <c r="O58" i="5"/>
  <c r="J59" i="5"/>
  <c r="O59" i="5"/>
  <c r="J60" i="5"/>
  <c r="O60" i="5"/>
  <c r="J61" i="5"/>
  <c r="O61" i="5"/>
  <c r="J62" i="5"/>
  <c r="O62" i="5"/>
  <c r="J63" i="5"/>
  <c r="O63" i="5"/>
  <c r="J64" i="5"/>
  <c r="O64" i="5"/>
  <c r="J65" i="5"/>
  <c r="O65" i="5"/>
  <c r="J66" i="5"/>
  <c r="O66" i="5"/>
  <c r="J67" i="5"/>
  <c r="O67" i="5"/>
  <c r="J68" i="5"/>
  <c r="O68" i="5"/>
  <c r="J69" i="5"/>
  <c r="O69" i="5"/>
  <c r="J71" i="5"/>
  <c r="O71" i="5"/>
  <c r="J72" i="5"/>
  <c r="O72" i="5"/>
  <c r="J73" i="5"/>
  <c r="O73" i="5"/>
  <c r="J74" i="5"/>
  <c r="O74" i="5"/>
  <c r="J75" i="5"/>
  <c r="O75" i="5"/>
  <c r="J77" i="5"/>
  <c r="O77" i="5"/>
  <c r="J78" i="5"/>
  <c r="O78" i="5"/>
  <c r="J79" i="5"/>
  <c r="O79" i="5"/>
  <c r="J80" i="5"/>
  <c r="O80" i="5"/>
  <c r="J70" i="5"/>
  <c r="O70" i="5"/>
  <c r="J81" i="5"/>
  <c r="O81" i="5"/>
  <c r="J82" i="5"/>
  <c r="O82" i="5"/>
  <c r="J84" i="5"/>
  <c r="O84" i="5"/>
  <c r="J85" i="5"/>
  <c r="O85" i="5"/>
  <c r="J86" i="5"/>
  <c r="O86" i="5"/>
  <c r="J87" i="5"/>
  <c r="O87" i="5"/>
  <c r="J88" i="5"/>
  <c r="O88" i="5"/>
  <c r="J89" i="5"/>
  <c r="O89" i="5"/>
  <c r="J90" i="5"/>
  <c r="O90" i="5"/>
  <c r="J91" i="5"/>
  <c r="O91" i="5"/>
  <c r="J93" i="5"/>
  <c r="O93" i="5"/>
  <c r="J94" i="5"/>
  <c r="O94" i="5"/>
  <c r="J95" i="5"/>
  <c r="O95" i="5"/>
  <c r="J96" i="5"/>
  <c r="O96" i="5"/>
  <c r="J97" i="5"/>
  <c r="O97" i="5"/>
  <c r="J98" i="5"/>
  <c r="O98" i="5"/>
  <c r="J99" i="5"/>
  <c r="O99" i="5"/>
  <c r="J100" i="5"/>
  <c r="O100" i="5"/>
  <c r="J101" i="5"/>
  <c r="O101" i="5"/>
  <c r="J102" i="5"/>
  <c r="O102" i="5"/>
  <c r="J104" i="5"/>
  <c r="O104" i="5"/>
  <c r="J105" i="5"/>
  <c r="O105" i="5"/>
  <c r="J106" i="5"/>
  <c r="O106" i="5"/>
  <c r="J107" i="5"/>
  <c r="O107" i="5"/>
  <c r="J108" i="5"/>
  <c r="O108" i="5"/>
  <c r="J109" i="5"/>
  <c r="O109" i="5"/>
  <c r="J110" i="5"/>
  <c r="O110" i="5"/>
  <c r="J111" i="5"/>
  <c r="O111" i="5"/>
  <c r="J112" i="5"/>
  <c r="O112" i="5"/>
  <c r="J113" i="5"/>
  <c r="O113" i="5"/>
  <c r="J114" i="5"/>
  <c r="O114" i="5"/>
  <c r="J115" i="5"/>
  <c r="O115" i="5"/>
  <c r="J116" i="5"/>
  <c r="O116" i="5"/>
  <c r="J117" i="5"/>
  <c r="O117" i="5"/>
  <c r="J118" i="5"/>
  <c r="O118" i="5"/>
  <c r="J119" i="5"/>
  <c r="O119" i="5"/>
  <c r="J120" i="5"/>
  <c r="O120" i="5"/>
  <c r="J121" i="5"/>
  <c r="O121" i="5"/>
  <c r="J122" i="5"/>
  <c r="O122" i="5"/>
  <c r="J123" i="5"/>
  <c r="O123" i="5"/>
  <c r="J124" i="5"/>
  <c r="O124" i="5"/>
  <c r="J125" i="5"/>
  <c r="O125" i="5"/>
  <c r="J126" i="5"/>
  <c r="O126" i="5"/>
  <c r="J127" i="5"/>
  <c r="O127" i="5"/>
  <c r="J128" i="5"/>
  <c r="O128" i="5"/>
  <c r="J129" i="5"/>
  <c r="O129" i="5"/>
  <c r="J130" i="5"/>
  <c r="O130" i="5"/>
  <c r="J131" i="5"/>
  <c r="O131" i="5"/>
  <c r="J132" i="5"/>
  <c r="O132" i="5"/>
  <c r="J133" i="5"/>
  <c r="O133" i="5"/>
  <c r="J134" i="5"/>
  <c r="O134" i="5"/>
  <c r="J135" i="5"/>
  <c r="O135" i="5"/>
  <c r="J136" i="5"/>
  <c r="O136" i="5"/>
  <c r="J137" i="5"/>
  <c r="O137" i="5"/>
  <c r="J138" i="5"/>
  <c r="J144" i="5" s="1"/>
  <c r="O138" i="5"/>
  <c r="J139" i="5"/>
  <c r="O139" i="5"/>
  <c r="J140" i="5"/>
  <c r="O140" i="5"/>
  <c r="J141" i="5"/>
  <c r="O141" i="5"/>
  <c r="J142" i="5"/>
  <c r="O142" i="5"/>
  <c r="J143" i="5"/>
  <c r="O143" i="5"/>
  <c r="J132" i="6" l="1"/>
  <c r="O132" i="6"/>
  <c r="W132" i="6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32" i="6"/>
  <c r="Y127" i="6"/>
  <c r="Y119" i="6"/>
  <c r="Y120" i="6"/>
  <c r="Y123" i="6"/>
  <c r="Y118" i="6"/>
  <c r="Y121" i="6"/>
  <c r="Y122" i="6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2" i="2"/>
  <c r="P2" i="2" l="1"/>
  <c r="P62" i="2" s="1"/>
  <c r="J116" i="6" l="1"/>
  <c r="O116" i="6"/>
  <c r="Y116" i="6" s="1"/>
  <c r="W116" i="6"/>
  <c r="J117" i="6"/>
  <c r="O117" i="6"/>
  <c r="W117" i="6"/>
  <c r="Y117" i="6" l="1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97" i="5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44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1" i="5"/>
  <c r="AD96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AB102" i="5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0" i="5" l="1"/>
  <c r="AD144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44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O62" i="2" l="1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44" i="5" s="1"/>
  <c r="AD146" i="5" s="1"/>
  <c r="AD147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<sst xmlns="http://schemas.openxmlformats.org/spreadsheetml/2006/main" count="1636" uniqueCount="586">
  <si>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</si>
  <si>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</si>
  <si>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</si>
  <si>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</si>
  <si>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</si>
  <si>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</si>
  <si>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</si>
  <si>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</si>
  <si>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</si>
  <si>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</si>
  <si>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</si>
  <si>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</si>
  <si>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</si>
  <si>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</si>
  <si>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</si>
  <si>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</si>
  <si>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</si>
  <si>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</si>
  <si>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</si>
  <si>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</si>
  <si>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</si>
  <si>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</si>
  <si>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</si>
  <si>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</si>
  <si>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</si>
  <si>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</si>
  <si>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</si>
  <si>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</si>
  <si>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</si>
  <si>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</si>
  <si>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</si>
  <si>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</si>
  <si>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</si>
  <si>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</si>
  <si>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</si>
  <si>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</si>
  <si>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</si>
  <si>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</si>
  <si>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</si>
  <si>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</si>
  <si>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</si>
  <si>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</si>
  <si>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</si>
  <si>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</si>
  <si>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</si>
  <si>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</si>
  <si>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</si>
  <si>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</si>
  <si>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</si>
  <si>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</si>
  <si>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</si>
  <si>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</si>
  <si>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</si>
  <si>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</si>
  <si>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</si>
  <si>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</si>
  <si>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</si>
  <si>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</si>
  <si>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</si>
  <si>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</si>
  <si>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</si>
  <si>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</si>
  <si>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</si>
  <si>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</si>
  <si>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</si>
  <si>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</si>
  <si>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</si>
  <si>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</si>
  <si>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</si>
  <si>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</si>
  <si>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</si>
  <si>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</si>
  <si>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</si>
  <si>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</si>
  <si>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</si>
  <si>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</si>
  <si>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</si>
  <si>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</si>
  <si>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</si>
  <si>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</si>
  <si>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</si>
  <si>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</si>
  <si>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</si>
  <si>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</si>
  <si>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</si>
  <si>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</si>
  <si>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</si>
  <si>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</si>
  <si>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</si>
  <si>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</si>
  <si>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</si>
  <si>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</si>
  <si>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</si>
  <si>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</si>
  <si>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</si>
  <si>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</si>
  <si>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</si>
  <si>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</si>
  <si>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</si>
  <si>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</si>
  <si>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</si>
  <si>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</si>
  <si>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</si>
  <si>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</si>
  <si>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</si>
  <si>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</si>
  <si>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</si>
  <si>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</si>
  <si>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</si>
  <si>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</si>
  <si>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</si>
  <si>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</si>
  <si>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</si>
  <si>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</si>
  <si>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</si>
  <si>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</si>
  <si>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</si>
  <si>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</si>
  <si>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</si>
  <si>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</si>
  <si>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</si>
  <si>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</si>
  <si>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</si>
  <si>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</si>
  <si>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</si>
  <si>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</si>
  <si>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</si>
  <si>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</si>
  <si>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</si>
  <si>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</si>
  <si>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</si>
  <si>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</si>
  <si>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</si>
  <si>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</si>
  <si>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</si>
  <si>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</si>
  <si>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</si>
  <si>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</si>
  <si>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</si>
  <si>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</si>
  <si>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</si>
  <si>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</si>
  <si>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</si>
  <si>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</si>
  <si>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</si>
  <si>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</si>
  <si>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</si>
  <si>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</si>
  <si>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</si>
  <si>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</si>
  <si>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</si>
  <si>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</si>
  <si>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</si>
  <si>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</si>
  <si>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</si>
  <si>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</si>
  <si>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</si>
  <si>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</si>
  <si>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</si>
  <si>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</si>
  <si>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</si>
  <si>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</si>
  <si>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</si>
  <si>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</si>
  <si>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</si>
  <si>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</si>
  <si>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</si>
  <si>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</si>
  <si>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</si>
  <si>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</si>
  <si>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</si>
  <si>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</si>
  <si>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</si>
  <si>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</si>
  <si>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</si>
  <si>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</si>
  <si>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</si>
  <si>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</si>
  <si>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</si>
  <si>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</si>
  <si>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</si>
  <si>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</si>
  <si>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</si>
  <si>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</si>
  <si>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</si>
  <si>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</si>
  <si>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</si>
  <si>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</si>
  <si>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</si>
  <si>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</si>
  <si>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</si>
  <si>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</si>
  <si>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</si>
  <si>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</si>
  <si>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</si>
  <si>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</si>
  <si>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</si>
  <si>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</si>
  <si>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</si>
  <si>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</si>
  <si>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</si>
  <si>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</si>
  <si>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</si>
  <si>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</si>
  <si>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</si>
  <si>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</si>
  <si>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</si>
  <si>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</si>
  <si>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</si>
  <si>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</si>
  <si>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</si>
  <si>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</si>
  <si>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</si>
  <si>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</si>
  <si>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</si>
  <si>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</si>
  <si>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</si>
  <si>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</si>
  <si>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</si>
  <si>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</si>
  <si>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</si>
  <si>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</si>
  <si>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</si>
  <si>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</si>
  <si>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</si>
  <si>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</si>
  <si>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</si>
  <si>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</si>
  <si>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</si>
  <si>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</si>
  <si>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</si>
  <si>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</si>
  <si>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</si>
  <si>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</si>
  <si>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</si>
  <si>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</si>
  <si>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</si>
  <si>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</si>
  <si>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</si>
  <si>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</si>
  <si>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</si>
  <si>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</si>
  <si>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</si>
  <si>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</si>
  <si>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</si>
  <si>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</si>
  <si>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</si>
  <si>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</si>
  <si>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</si>
  <si>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</si>
  <si>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</si>
  <si>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</si>
  <si>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</si>
  <si>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</si>
  <si>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</si>
  <si>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</si>
  <si>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</si>
  <si>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</si>
  <si>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</si>
  <si>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</si>
  <si>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</si>
  <si>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</si>
  <si>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</si>
  <si>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</si>
  <si>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</si>
  <si>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</si>
  <si>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</si>
  <si>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</si>
  <si>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</si>
  <si>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</si>
  <si>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</si>
  <si>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</si>
  <si>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</si>
  <si>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</si>
  <si>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</si>
  <si>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</si>
  <si>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</si>
  <si>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</si>
  <si>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</si>
  <si>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</si>
  <si>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</si>
  <si>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</si>
  <si>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</si>
  <si>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</si>
  <si>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</si>
  <si>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</si>
  <si>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</si>
  <si>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</si>
  <si>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</si>
  <si>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</si>
  <si>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</si>
  <si>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</si>
  <si>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</si>
  <si>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</si>
  <si>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</si>
  <si>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</si>
  <si>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</si>
  <si>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</si>
  <si>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</si>
  <si>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</si>
  <si>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</si>
  <si>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</si>
  <si>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</si>
  <si>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</si>
  <si>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</si>
  <si>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</si>
  <si>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</si>
  <si>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</si>
  <si>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</si>
  <si>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</si>
  <si>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</si>
  <si>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</si>
  <si>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</si>
  <si>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</si>
  <si>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</si>
  <si>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</si>
  <si>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</si>
  <si>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</si>
  <si>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</si>
  <si>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</si>
  <si>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</si>
  <si>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</si>
  <si>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</si>
  <si>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</si>
  <si>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</si>
  <si>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</si>
  <si>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</si>
  <si>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</si>
  <si>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</si>
  <si>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</si>
  <si>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</si>
  <si>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</si>
  <si>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</si>
  <si>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</si>
  <si>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</si>
  <si>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</si>
  <si>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</si>
  <si>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</si>
  <si>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</si>
  <si>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</si>
  <si>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</si>
  <si>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</si>
  <si>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</si>
  <si>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</si>
  <si>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</si>
  <si>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</si>
  <si>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</si>
  <si>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</si>
  <si>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</si>
  <si>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</si>
  <si>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</si>
  <si>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</si>
  <si>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</si>
  <si>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</si>
  <si>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</si>
  <si>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</si>
  <si>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</si>
  <si>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</si>
  <si>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</si>
  <si>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</si>
  <si>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</si>
  <si>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</si>
  <si>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</si>
  <si>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</si>
  <si>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</si>
  <si>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</si>
  <si>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</si>
  <si>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</si>
  <si>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</si>
  <si>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</si>
  <si>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</si>
  <si>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</si>
  <si>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</si>
  <si>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</si>
  <si>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</si>
  <si>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</si>
  <si>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</si>
  <si>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</si>
  <si>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</si>
  <si>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</si>
  <si>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</si>
  <si>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</si>
  <si>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</si>
  <si>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</si>
  <si>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</si>
  <si>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</si>
  <si>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</si>
  <si>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</si>
  <si>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</si>
  <si>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</si>
  <si>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</si>
  <si>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</si>
  <si>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</si>
  <si>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</si>
  <si>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</si>
  <si>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</si>
  <si>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</si>
  <si>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</si>
  <si>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</si>
  <si>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</si>
  <si>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</si>
  <si>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</si>
  <si>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</si>
  <si>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</si>
  <si>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</si>
  <si>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</si>
  <si>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</si>
  <si>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</si>
  <si>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</si>
  <si>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</si>
  <si>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</si>
  <si>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</si>
  <si>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</si>
  <si>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</si>
  <si>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</si>
  <si>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</si>
  <si>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</si>
  <si>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</si>
  <si>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</si>
  <si>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</si>
  <si>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</si>
  <si>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</si>
  <si>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</si>
  <si>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</si>
  <si>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</si>
  <si>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</si>
  <si>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</si>
  <si>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</si>
  <si>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</si>
  <si>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</si>
  <si>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</si>
  <si>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</si>
  <si>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</si>
  <si>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</si>
  <si>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</si>
  <si>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</si>
  <si>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</si>
  <si>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</si>
  <si>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</si>
  <si>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</si>
  <si>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</si>
  <si>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</si>
  <si>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</si>
  <si>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</si>
  <si>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Women's 3rd Division</t>
  </si>
  <si>
    <t>Newton's Angels</t>
  </si>
  <si>
    <t>Odyssey</t>
  </si>
  <si>
    <t>Express</t>
  </si>
  <si>
    <t>Orion</t>
  </si>
  <si>
    <t>Daniel</t>
  </si>
  <si>
    <t>Wonder Women</t>
  </si>
  <si>
    <t>Revolution</t>
  </si>
  <si>
    <t>Zami</t>
  </si>
  <si>
    <t>Violet Femmes</t>
  </si>
  <si>
    <t>Women's 1st/2nd Division</t>
  </si>
  <si>
    <t>Burque</t>
  </si>
  <si>
    <t>Centellas FC</t>
  </si>
  <si>
    <t>Fire</t>
  </si>
  <si>
    <t>Dynasty</t>
  </si>
  <si>
    <t>Godzilla</t>
  </si>
  <si>
    <t>Oldies but Goodies</t>
  </si>
  <si>
    <t>Furia Extrema</t>
  </si>
  <si>
    <t>Atletico Angels</t>
  </si>
  <si>
    <t>Ms. Fits VFB</t>
  </si>
  <si>
    <t>Wolverines</t>
  </si>
  <si>
    <t>Men's 3rd Division</t>
  </si>
  <si>
    <t>Bushwhackers</t>
  </si>
  <si>
    <t>Grass Stains</t>
  </si>
  <si>
    <t>Maase</t>
  </si>
  <si>
    <t>Cosmik Debris</t>
  </si>
  <si>
    <t>Tuzos</t>
  </si>
  <si>
    <t>Ralph</t>
  </si>
  <si>
    <t>Venom XI</t>
  </si>
  <si>
    <t>FC Chicken Killers</t>
  </si>
  <si>
    <t>Reavers</t>
  </si>
  <si>
    <t>Hogsbreath</t>
  </si>
  <si>
    <t>LeeAnne</t>
  </si>
  <si>
    <t>Rogues</t>
  </si>
  <si>
    <t>The Crew</t>
  </si>
  <si>
    <t>Bandidos</t>
  </si>
  <si>
    <t>Los Booorgaars</t>
  </si>
  <si>
    <t>Streetfrogs</t>
  </si>
  <si>
    <t>Metal Slugs</t>
  </si>
  <si>
    <t>Men's 1st Division</t>
  </si>
  <si>
    <t>Club A-1</t>
  </si>
  <si>
    <t>Rushambo</t>
  </si>
  <si>
    <t>Cristian</t>
  </si>
  <si>
    <t>Universitarios FC</t>
  </si>
  <si>
    <t>Monaco FC</t>
  </si>
  <si>
    <t>Aguilas</t>
  </si>
  <si>
    <t>Metro FC</t>
  </si>
  <si>
    <t>Burquenos F.C.</t>
  </si>
  <si>
    <t>Strikers FC</t>
  </si>
  <si>
    <t>Coed First Division</t>
  </si>
  <si>
    <t>Bout To Get Messi</t>
  </si>
  <si>
    <t>L7 Weenies</t>
  </si>
  <si>
    <t>Chivas</t>
  </si>
  <si>
    <t>Sweded</t>
  </si>
  <si>
    <t>Filthy Animals</t>
  </si>
  <si>
    <t>New World</t>
  </si>
  <si>
    <t>Cool Arrows</t>
  </si>
  <si>
    <t>Noobz</t>
  </si>
  <si>
    <t>En Fuego FC</t>
  </si>
  <si>
    <t>Night Train</t>
  </si>
  <si>
    <t>Men's 2nd Division</t>
  </si>
  <si>
    <t>AFC</t>
  </si>
  <si>
    <t>Waffle House FC</t>
  </si>
  <si>
    <t>Atletico Milan</t>
  </si>
  <si>
    <t>VfB Sandia</t>
  </si>
  <si>
    <t>Brethren FC</t>
  </si>
  <si>
    <t>Umoja Stars</t>
  </si>
  <si>
    <t>Cuervos fc</t>
  </si>
  <si>
    <t>Touch of Grey</t>
  </si>
  <si>
    <t>Dep Unam</t>
  </si>
  <si>
    <t>The Old Republic FC</t>
  </si>
  <si>
    <t>Deportivo Centro America</t>
  </si>
  <si>
    <t>TOPSZN</t>
  </si>
  <si>
    <t>Pachuca FC</t>
  </si>
  <si>
    <t>Stealth</t>
  </si>
  <si>
    <t>Fc Revolution</t>
  </si>
  <si>
    <t>Soccer Ninjas</t>
  </si>
  <si>
    <t>Hampton Roads</t>
  </si>
  <si>
    <t>Sha Shou</t>
  </si>
  <si>
    <t>Huarumos</t>
  </si>
  <si>
    <t>Santos BC</t>
  </si>
  <si>
    <t>Kirtland FC</t>
  </si>
  <si>
    <t>Persepolis</t>
  </si>
  <si>
    <t>E Pluribus Unum</t>
  </si>
  <si>
    <t>New Mexico Football Club</t>
  </si>
  <si>
    <t>Dave</t>
  </si>
  <si>
    <t>Lobos FC</t>
  </si>
  <si>
    <t>New Era</t>
  </si>
  <si>
    <t>Monterrey Rayados</t>
  </si>
  <si>
    <t>My Little Pintos</t>
  </si>
  <si>
    <t>Coed Second Division</t>
  </si>
  <si>
    <t>Cobra Kai</t>
  </si>
  <si>
    <t>North Valley SDA</t>
  </si>
  <si>
    <t>El Tri</t>
  </si>
  <si>
    <t>Lawn Gnomes</t>
  </si>
  <si>
    <t>WestGate United</t>
  </si>
  <si>
    <t>Swingers</t>
  </si>
  <si>
    <t>Bad Company</t>
  </si>
  <si>
    <t>UNMH FC</t>
  </si>
  <si>
    <t>Yucca Doos</t>
  </si>
  <si>
    <t>Soleros</t>
  </si>
  <si>
    <t>Goatheads</t>
  </si>
  <si>
    <t>Just Kickin' It</t>
  </si>
  <si>
    <t>Bandits</t>
  </si>
  <si>
    <t>Pandas</t>
  </si>
  <si>
    <t>Los Hurricanes</t>
  </si>
  <si>
    <t>Moosehead</t>
  </si>
  <si>
    <t>FC Pompos</t>
  </si>
  <si>
    <t>Cartel</t>
  </si>
  <si>
    <t>Coed Third Division</t>
  </si>
  <si>
    <t>FC Learned Foot</t>
  </si>
  <si>
    <t>The Ambassadors</t>
  </si>
  <si>
    <t>Keegan Monnheimer</t>
  </si>
  <si>
    <t>Heathens</t>
  </si>
  <si>
    <t>Straight Outta Shape</t>
  </si>
  <si>
    <t>Mutiny</t>
  </si>
  <si>
    <t>Rangers</t>
  </si>
  <si>
    <t>Old Spice</t>
  </si>
  <si>
    <t>Overruled</t>
  </si>
  <si>
    <t>FC Caliente</t>
  </si>
  <si>
    <t>Thunder Buddies for Life</t>
  </si>
  <si>
    <t>Victoria</t>
  </si>
  <si>
    <t>Mares</t>
  </si>
  <si>
    <t>L.L.O.S</t>
  </si>
  <si>
    <t>Samurai Shark Squad</t>
  </si>
  <si>
    <t>Band of Misfits</t>
  </si>
  <si>
    <t>Whatever</t>
  </si>
  <si>
    <t>Chelsea</t>
  </si>
  <si>
    <t>Unicornios</t>
  </si>
  <si>
    <t>Diversity</t>
  </si>
  <si>
    <t>Trinity</t>
  </si>
  <si>
    <t>Stefano Castro</t>
  </si>
  <si>
    <t>Bad News Bears F.C.</t>
  </si>
  <si>
    <t>Dynamics</t>
  </si>
  <si>
    <t>Game of Throw-Ins</t>
  </si>
  <si>
    <t>Strangebrew</t>
  </si>
  <si>
    <t>Marvel</t>
  </si>
  <si>
    <t>Roadrunners</t>
  </si>
  <si>
    <t xml:space="preserve">* - report created before game </t>
  </si>
  <si>
    <t>no game</t>
  </si>
  <si>
    <t>Raad (aaziz)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</si>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</sst>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showWhiteSpace="0" zoomScaleNormal="100" workbookViewId="0">
      <selection activeCell="B30" sqref="B30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4" x14ac:dyDescent="0.2">
      <c r="A1" s="1">
        <v>43250</v>
      </c>
      <c r="B1" s="1"/>
    </row>
    <row r="2" spans="1:14" x14ac:dyDescent="0.2">
      <c r="D2" t="s">
        <v>168</v>
      </c>
      <c r="F2" s="27"/>
      <c r="H2" s="62" t="s">
        <v>99</v>
      </c>
      <c r="I2" s="62"/>
      <c r="J2" s="62" t="s">
        <v>100</v>
      </c>
      <c r="K2" s="62"/>
      <c r="L2" s="62" t="s">
        <v>101</v>
      </c>
      <c r="M2" s="62"/>
    </row>
    <row r="3" spans="1:14" x14ac:dyDescent="0.2">
      <c r="A3">
        <v>1</v>
      </c>
      <c r="B3">
        <v>72000</v>
      </c>
      <c r="C3" t="s">
        <v>444</v>
      </c>
      <c r="D3" t="s">
        <v>445</v>
      </c>
      <c r="E3" t="s">
        <v>446</v>
      </c>
      <c r="F3" s="1">
        <v>43352</v>
      </c>
      <c r="G3" s="61">
        <v>43353.016781886574</v>
      </c>
      <c r="H3" t="s">
        <v>401</v>
      </c>
      <c r="I3" t="s">
        <v>293</v>
      </c>
      <c r="J3" t="s">
        <v>346</v>
      </c>
      <c r="K3" t="s">
        <v>347</v>
      </c>
      <c r="L3" t="s">
        <v>239</v>
      </c>
      <c r="M3" t="s">
        <v>395</v>
      </c>
      <c r="N3">
        <v>0</v>
      </c>
    </row>
    <row r="4" spans="1:14" x14ac:dyDescent="0.2">
      <c r="A4">
        <v>2</v>
      </c>
      <c r="B4">
        <v>72001</v>
      </c>
      <c r="C4" t="s">
        <v>444</v>
      </c>
      <c r="D4" t="s">
        <v>447</v>
      </c>
      <c r="E4" t="s">
        <v>448</v>
      </c>
      <c r="F4" s="1">
        <v>43352</v>
      </c>
      <c r="G4" s="61">
        <v>43353.023373587966</v>
      </c>
      <c r="H4" t="s">
        <v>401</v>
      </c>
      <c r="I4" t="s">
        <v>293</v>
      </c>
      <c r="J4" t="s">
        <v>346</v>
      </c>
      <c r="K4" t="s">
        <v>347</v>
      </c>
      <c r="L4" t="s">
        <v>449</v>
      </c>
      <c r="M4" t="s">
        <v>223</v>
      </c>
      <c r="N4">
        <v>0</v>
      </c>
    </row>
    <row r="5" spans="1:14" x14ac:dyDescent="0.2">
      <c r="A5">
        <v>3</v>
      </c>
      <c r="B5">
        <v>72002</v>
      </c>
      <c r="C5" t="s">
        <v>444</v>
      </c>
      <c r="D5" t="s">
        <v>450</v>
      </c>
      <c r="E5" t="s">
        <v>451</v>
      </c>
      <c r="F5" s="1">
        <v>43352</v>
      </c>
      <c r="G5" s="61">
        <v>43352.878830289352</v>
      </c>
      <c r="H5" t="s">
        <v>50</v>
      </c>
      <c r="I5" t="s">
        <v>86</v>
      </c>
      <c r="J5" t="s">
        <v>346</v>
      </c>
      <c r="K5" t="s">
        <v>347</v>
      </c>
      <c r="L5" t="s">
        <v>449</v>
      </c>
      <c r="M5" t="s">
        <v>223</v>
      </c>
      <c r="N5">
        <v>0</v>
      </c>
    </row>
    <row r="6" spans="1:14" x14ac:dyDescent="0.2">
      <c r="A6">
        <v>4</v>
      </c>
      <c r="B6">
        <v>72003</v>
      </c>
      <c r="C6" t="s">
        <v>444</v>
      </c>
      <c r="D6" t="s">
        <v>452</v>
      </c>
      <c r="E6" t="s">
        <v>453</v>
      </c>
      <c r="F6" s="1">
        <v>43352</v>
      </c>
      <c r="G6" s="61">
        <v>43355.057805763892</v>
      </c>
      <c r="H6" t="s">
        <v>192</v>
      </c>
      <c r="I6" t="s">
        <v>128</v>
      </c>
      <c r="J6" t="s">
        <v>346</v>
      </c>
      <c r="K6" t="s">
        <v>347</v>
      </c>
      <c r="L6" t="s">
        <v>421</v>
      </c>
      <c r="M6" t="s">
        <v>90</v>
      </c>
      <c r="N6">
        <v>0</v>
      </c>
    </row>
    <row r="7" spans="1:14" x14ac:dyDescent="0.2">
      <c r="A7">
        <v>5</v>
      </c>
      <c r="B7">
        <v>72100</v>
      </c>
      <c r="C7" t="s">
        <v>454</v>
      </c>
      <c r="D7" t="s">
        <v>455</v>
      </c>
      <c r="E7" t="s">
        <v>456</v>
      </c>
      <c r="F7" s="1">
        <v>43352</v>
      </c>
      <c r="G7" s="61">
        <v>43354.027385127316</v>
      </c>
      <c r="H7" t="s">
        <v>435</v>
      </c>
      <c r="I7" t="s">
        <v>436</v>
      </c>
      <c r="J7" t="s">
        <v>376</v>
      </c>
      <c r="K7" t="s">
        <v>377</v>
      </c>
      <c r="L7" t="s">
        <v>440</v>
      </c>
      <c r="M7" t="s">
        <v>441</v>
      </c>
      <c r="N7">
        <v>0</v>
      </c>
    </row>
    <row r="8" spans="1:14" x14ac:dyDescent="0.2">
      <c r="A8" s="25">
        <v>6</v>
      </c>
      <c r="B8" s="25">
        <v>72101</v>
      </c>
      <c r="C8" t="s">
        <v>454</v>
      </c>
      <c r="D8" t="s">
        <v>457</v>
      </c>
      <c r="E8" t="s">
        <v>458</v>
      </c>
      <c r="F8" s="1">
        <v>43352</v>
      </c>
      <c r="G8" s="61">
        <v>43352.983309687501</v>
      </c>
      <c r="H8" t="s">
        <v>38</v>
      </c>
      <c r="I8" t="s">
        <v>311</v>
      </c>
      <c r="J8" t="s">
        <v>437</v>
      </c>
      <c r="K8" t="s">
        <v>438</v>
      </c>
      <c r="L8" s="25" t="s">
        <v>257</v>
      </c>
      <c r="N8">
        <v>1</v>
      </c>
    </row>
    <row r="9" spans="1:14" x14ac:dyDescent="0.2">
      <c r="A9">
        <v>7</v>
      </c>
      <c r="B9">
        <v>72102</v>
      </c>
      <c r="C9" t="s">
        <v>454</v>
      </c>
      <c r="D9" t="s">
        <v>459</v>
      </c>
      <c r="E9" t="s">
        <v>460</v>
      </c>
      <c r="F9" s="1">
        <v>43352</v>
      </c>
      <c r="G9" s="61">
        <v>43352.828706203705</v>
      </c>
      <c r="H9" t="s">
        <v>38</v>
      </c>
      <c r="I9" t="s">
        <v>39</v>
      </c>
      <c r="J9" t="s">
        <v>38</v>
      </c>
      <c r="K9" t="s">
        <v>311</v>
      </c>
      <c r="L9" t="s">
        <v>437</v>
      </c>
      <c r="M9" t="s">
        <v>438</v>
      </c>
    </row>
    <row r="10" spans="1:14" x14ac:dyDescent="0.2">
      <c r="A10" s="29">
        <v>8</v>
      </c>
      <c r="B10" s="29">
        <v>72103</v>
      </c>
      <c r="C10" t="s">
        <v>454</v>
      </c>
      <c r="D10" t="s">
        <v>461</v>
      </c>
      <c r="E10" t="s">
        <v>462</v>
      </c>
      <c r="F10" s="1">
        <v>43352</v>
      </c>
      <c r="G10" s="61">
        <v>43355.536357083336</v>
      </c>
      <c r="H10" t="s">
        <v>250</v>
      </c>
      <c r="I10" t="s">
        <v>96</v>
      </c>
      <c r="J10" s="25" t="s">
        <v>257</v>
      </c>
      <c r="L10" s="25" t="s">
        <v>257</v>
      </c>
      <c r="N10">
        <v>2</v>
      </c>
    </row>
    <row r="11" spans="1:14" x14ac:dyDescent="0.2">
      <c r="A11" s="25">
        <v>9</v>
      </c>
      <c r="B11" s="25">
        <v>72104</v>
      </c>
      <c r="C11" t="s">
        <v>454</v>
      </c>
      <c r="D11" t="s">
        <v>463</v>
      </c>
      <c r="E11" t="s">
        <v>464</v>
      </c>
      <c r="F11" s="1">
        <v>43352</v>
      </c>
      <c r="G11" s="61">
        <v>43354.385621412039</v>
      </c>
      <c r="H11" t="s">
        <v>364</v>
      </c>
      <c r="I11" t="s">
        <v>365</v>
      </c>
      <c r="J11" s="25" t="s">
        <v>257</v>
      </c>
      <c r="L11" t="s">
        <v>437</v>
      </c>
      <c r="M11" t="s">
        <v>438</v>
      </c>
      <c r="N11">
        <v>1</v>
      </c>
    </row>
    <row r="12" spans="1:14" x14ac:dyDescent="0.2">
      <c r="A12">
        <v>10</v>
      </c>
      <c r="B12">
        <v>72200</v>
      </c>
      <c r="C12" t="s">
        <v>465</v>
      </c>
      <c r="D12" t="s">
        <v>466</v>
      </c>
      <c r="E12" t="s">
        <v>467</v>
      </c>
      <c r="F12" s="1">
        <v>43352</v>
      </c>
      <c r="G12" s="61">
        <v>43352.818152256943</v>
      </c>
      <c r="H12" t="s">
        <v>87</v>
      </c>
      <c r="I12" t="s">
        <v>359</v>
      </c>
      <c r="J12" t="s">
        <v>16</v>
      </c>
      <c r="K12" t="s">
        <v>413</v>
      </c>
      <c r="L12" t="s">
        <v>411</v>
      </c>
      <c r="M12" t="s">
        <v>468</v>
      </c>
    </row>
    <row r="13" spans="1:14" x14ac:dyDescent="0.2">
      <c r="A13">
        <v>11</v>
      </c>
      <c r="B13">
        <v>72201</v>
      </c>
      <c r="C13" t="s">
        <v>465</v>
      </c>
      <c r="D13" t="s">
        <v>469</v>
      </c>
      <c r="E13" t="s">
        <v>470</v>
      </c>
      <c r="F13" s="1">
        <v>43352</v>
      </c>
      <c r="G13" s="61">
        <v>43354.477800462962</v>
      </c>
      <c r="H13" t="s">
        <v>194</v>
      </c>
      <c r="I13" t="s">
        <v>193</v>
      </c>
      <c r="J13" t="s">
        <v>381</v>
      </c>
      <c r="K13" t="s">
        <v>382</v>
      </c>
      <c r="L13" t="s">
        <v>97</v>
      </c>
      <c r="M13" t="s">
        <v>471</v>
      </c>
    </row>
    <row r="14" spans="1:14" x14ac:dyDescent="0.2">
      <c r="A14">
        <v>12</v>
      </c>
      <c r="B14">
        <v>72202</v>
      </c>
      <c r="C14" t="s">
        <v>465</v>
      </c>
      <c r="D14" t="s">
        <v>472</v>
      </c>
      <c r="E14" t="s">
        <v>473</v>
      </c>
      <c r="F14" s="1">
        <v>43352</v>
      </c>
      <c r="G14" s="61">
        <v>43352.81485101852</v>
      </c>
      <c r="H14" t="s">
        <v>87</v>
      </c>
      <c r="I14" t="s">
        <v>359</v>
      </c>
      <c r="J14" t="s">
        <v>16</v>
      </c>
      <c r="K14" t="s">
        <v>413</v>
      </c>
      <c r="L14" t="s">
        <v>190</v>
      </c>
      <c r="M14" t="s">
        <v>191</v>
      </c>
    </row>
    <row r="15" spans="1:14" x14ac:dyDescent="0.2">
      <c r="A15">
        <v>13</v>
      </c>
      <c r="B15">
        <v>72203</v>
      </c>
      <c r="C15" t="s">
        <v>465</v>
      </c>
      <c r="D15" t="s">
        <v>474</v>
      </c>
      <c r="E15" t="s">
        <v>475</v>
      </c>
      <c r="F15" s="1">
        <v>43352</v>
      </c>
      <c r="G15" s="61">
        <v>43353.494419965275</v>
      </c>
      <c r="H15" t="s">
        <v>190</v>
      </c>
      <c r="I15" t="s">
        <v>191</v>
      </c>
      <c r="J15" t="s">
        <v>476</v>
      </c>
      <c r="K15" t="s">
        <v>283</v>
      </c>
      <c r="L15" t="s">
        <v>435</v>
      </c>
      <c r="M15" t="s">
        <v>436</v>
      </c>
    </row>
    <row r="16" spans="1:14" x14ac:dyDescent="0.2">
      <c r="A16">
        <v>14</v>
      </c>
      <c r="B16">
        <v>72204</v>
      </c>
      <c r="C16" t="s">
        <v>465</v>
      </c>
      <c r="D16" t="s">
        <v>477</v>
      </c>
      <c r="E16" t="s">
        <v>478</v>
      </c>
      <c r="F16" s="1">
        <v>43352</v>
      </c>
      <c r="G16" s="61">
        <v>43352.836479641206</v>
      </c>
      <c r="H16" t="s">
        <v>38</v>
      </c>
      <c r="I16" t="s">
        <v>39</v>
      </c>
      <c r="J16" t="s">
        <v>364</v>
      </c>
      <c r="K16" t="s">
        <v>365</v>
      </c>
      <c r="L16" t="s">
        <v>97</v>
      </c>
      <c r="M16" t="s">
        <v>471</v>
      </c>
    </row>
    <row r="17" spans="1:14" x14ac:dyDescent="0.2">
      <c r="A17">
        <v>15</v>
      </c>
      <c r="B17">
        <v>72205</v>
      </c>
      <c r="C17" t="s">
        <v>465</v>
      </c>
      <c r="D17" t="s">
        <v>479</v>
      </c>
      <c r="E17" t="s">
        <v>480</v>
      </c>
      <c r="F17" s="1">
        <v>43352</v>
      </c>
      <c r="G17" s="61">
        <v>43354.031602037037</v>
      </c>
      <c r="H17" t="s">
        <v>364</v>
      </c>
      <c r="I17" t="s">
        <v>365</v>
      </c>
      <c r="J17" t="s">
        <v>74</v>
      </c>
      <c r="K17" t="s">
        <v>75</v>
      </c>
      <c r="L17" t="s">
        <v>97</v>
      </c>
      <c r="M17" t="s">
        <v>471</v>
      </c>
    </row>
    <row r="18" spans="1:14" x14ac:dyDescent="0.2">
      <c r="A18" s="29">
        <v>16</v>
      </c>
      <c r="B18" s="29">
        <v>72206</v>
      </c>
      <c r="C18" t="s">
        <v>465</v>
      </c>
      <c r="D18" t="s">
        <v>481</v>
      </c>
      <c r="E18" t="s">
        <v>482</v>
      </c>
      <c r="F18" s="1">
        <v>43352</v>
      </c>
      <c r="G18" s="61">
        <v>43352.809692187497</v>
      </c>
      <c r="H18" t="s">
        <v>87</v>
      </c>
      <c r="I18" t="s">
        <v>359</v>
      </c>
      <c r="J18" s="25" t="s">
        <v>257</v>
      </c>
      <c r="L18" s="25" t="s">
        <v>257</v>
      </c>
      <c r="N18">
        <v>2</v>
      </c>
    </row>
    <row r="19" spans="1:14" x14ac:dyDescent="0.2">
      <c r="A19" s="25">
        <v>17</v>
      </c>
      <c r="B19" s="25">
        <v>72346</v>
      </c>
      <c r="C19" t="s">
        <v>483</v>
      </c>
      <c r="D19" t="s">
        <v>484</v>
      </c>
      <c r="E19" t="s">
        <v>485</v>
      </c>
      <c r="F19" s="1">
        <v>43352</v>
      </c>
      <c r="G19" s="61">
        <v>43352.950947858793</v>
      </c>
      <c r="H19" t="s">
        <v>486</v>
      </c>
      <c r="I19" t="s">
        <v>439</v>
      </c>
      <c r="J19" t="s">
        <v>47</v>
      </c>
      <c r="K19" t="s">
        <v>261</v>
      </c>
      <c r="L19" s="25" t="s">
        <v>257</v>
      </c>
      <c r="N19">
        <v>1</v>
      </c>
    </row>
    <row r="20" spans="1:14" x14ac:dyDescent="0.2">
      <c r="A20">
        <v>19</v>
      </c>
      <c r="B20">
        <v>72348</v>
      </c>
      <c r="C20" t="s">
        <v>483</v>
      </c>
      <c r="D20" t="s">
        <v>489</v>
      </c>
      <c r="E20" t="s">
        <v>490</v>
      </c>
      <c r="F20" s="1">
        <v>43352</v>
      </c>
      <c r="G20" s="61">
        <v>43352.964095069445</v>
      </c>
      <c r="H20" t="s">
        <v>486</v>
      </c>
      <c r="I20" t="s">
        <v>439</v>
      </c>
      <c r="J20" t="s">
        <v>72</v>
      </c>
      <c r="K20" t="s">
        <v>73</v>
      </c>
      <c r="L20" t="s">
        <v>264</v>
      </c>
      <c r="M20" t="s">
        <v>73</v>
      </c>
    </row>
    <row r="21" spans="1:14" x14ac:dyDescent="0.2">
      <c r="A21" s="25">
        <v>20</v>
      </c>
      <c r="B21" s="25">
        <v>72349</v>
      </c>
      <c r="C21" t="s">
        <v>483</v>
      </c>
      <c r="D21" t="s">
        <v>491</v>
      </c>
      <c r="E21" t="s">
        <v>492</v>
      </c>
      <c r="F21" s="1">
        <v>43352</v>
      </c>
      <c r="G21" s="61">
        <v>43352.970346215276</v>
      </c>
      <c r="H21" t="s">
        <v>486</v>
      </c>
      <c r="I21" t="s">
        <v>439</v>
      </c>
      <c r="J21" t="s">
        <v>264</v>
      </c>
      <c r="K21" t="s">
        <v>73</v>
      </c>
      <c r="L21" s="25" t="s">
        <v>257</v>
      </c>
      <c r="N21">
        <v>1</v>
      </c>
    </row>
    <row r="22" spans="1:14" x14ac:dyDescent="0.2">
      <c r="A22" s="25">
        <v>21</v>
      </c>
      <c r="B22" s="25">
        <v>72400</v>
      </c>
      <c r="C22" t="s">
        <v>493</v>
      </c>
      <c r="D22" t="s">
        <v>494</v>
      </c>
      <c r="E22" t="s">
        <v>495</v>
      </c>
      <c r="F22" s="1">
        <v>43352</v>
      </c>
      <c r="G22" s="61">
        <v>43352.873419201387</v>
      </c>
      <c r="H22" t="s">
        <v>440</v>
      </c>
      <c r="I22" t="s">
        <v>441</v>
      </c>
      <c r="J22" t="s">
        <v>376</v>
      </c>
      <c r="K22" t="s">
        <v>377</v>
      </c>
      <c r="L22" s="25" t="s">
        <v>257</v>
      </c>
      <c r="N22">
        <v>1</v>
      </c>
    </row>
    <row r="23" spans="1:14" x14ac:dyDescent="0.2">
      <c r="A23" s="25">
        <v>22</v>
      </c>
      <c r="B23" s="25">
        <v>72401</v>
      </c>
      <c r="C23" t="s">
        <v>493</v>
      </c>
      <c r="D23" t="s">
        <v>496</v>
      </c>
      <c r="E23" t="s">
        <v>497</v>
      </c>
      <c r="F23" s="1">
        <v>43352</v>
      </c>
      <c r="G23" s="61">
        <v>43352.881012118058</v>
      </c>
      <c r="H23" t="s">
        <v>440</v>
      </c>
      <c r="I23" t="s">
        <v>441</v>
      </c>
      <c r="J23" t="s">
        <v>376</v>
      </c>
      <c r="K23" t="s">
        <v>377</v>
      </c>
      <c r="L23" s="25" t="s">
        <v>257</v>
      </c>
      <c r="N23">
        <v>1</v>
      </c>
    </row>
    <row r="24" spans="1:14" x14ac:dyDescent="0.2">
      <c r="A24" s="29">
        <v>24</v>
      </c>
      <c r="B24" s="29">
        <v>72403</v>
      </c>
      <c r="C24" t="s">
        <v>493</v>
      </c>
      <c r="D24" t="s">
        <v>500</v>
      </c>
      <c r="E24" t="s">
        <v>501</v>
      </c>
      <c r="F24" s="1">
        <v>43352</v>
      </c>
      <c r="G24" s="61">
        <v>43353.499158657411</v>
      </c>
      <c r="H24" t="s">
        <v>190</v>
      </c>
      <c r="I24" t="s">
        <v>191</v>
      </c>
      <c r="J24" s="25" t="s">
        <v>257</v>
      </c>
      <c r="L24" s="25" t="s">
        <v>257</v>
      </c>
      <c r="N24">
        <v>2</v>
      </c>
    </row>
    <row r="25" spans="1:14" x14ac:dyDescent="0.2">
      <c r="A25" s="25">
        <v>25</v>
      </c>
      <c r="B25" s="25">
        <v>72404</v>
      </c>
      <c r="C25" t="s">
        <v>493</v>
      </c>
      <c r="D25" t="s">
        <v>502</v>
      </c>
      <c r="E25" t="s">
        <v>503</v>
      </c>
      <c r="F25" s="1">
        <v>43352</v>
      </c>
      <c r="G25" s="61">
        <v>43353.03305445602</v>
      </c>
      <c r="H25" t="s">
        <v>21</v>
      </c>
      <c r="I25" t="s">
        <v>22</v>
      </c>
      <c r="J25" t="s">
        <v>376</v>
      </c>
      <c r="K25" t="s">
        <v>377</v>
      </c>
      <c r="L25" s="25" t="s">
        <v>257</v>
      </c>
      <c r="N25">
        <v>1</v>
      </c>
    </row>
    <row r="26" spans="1:14" x14ac:dyDescent="0.2">
      <c r="A26" s="25">
        <v>26</v>
      </c>
      <c r="B26" s="25">
        <v>72500</v>
      </c>
      <c r="C26" t="s">
        <v>504</v>
      </c>
      <c r="D26" t="s">
        <v>505</v>
      </c>
      <c r="E26" t="s">
        <v>506</v>
      </c>
      <c r="F26" s="1">
        <v>43352</v>
      </c>
      <c r="G26" s="61">
        <v>43354.472591493053</v>
      </c>
      <c r="H26" t="s">
        <v>194</v>
      </c>
      <c r="I26" t="s">
        <v>193</v>
      </c>
      <c r="J26" t="s">
        <v>381</v>
      </c>
      <c r="K26" t="s">
        <v>382</v>
      </c>
      <c r="L26" s="25" t="s">
        <v>257</v>
      </c>
      <c r="N26">
        <v>1</v>
      </c>
    </row>
    <row r="27" spans="1:14" x14ac:dyDescent="0.2">
      <c r="A27" s="29">
        <v>27</v>
      </c>
      <c r="B27" s="29">
        <v>72501</v>
      </c>
      <c r="C27" t="s">
        <v>504</v>
      </c>
      <c r="D27" t="s">
        <v>507</v>
      </c>
      <c r="E27" t="s">
        <v>508</v>
      </c>
      <c r="F27" s="1">
        <v>43352</v>
      </c>
      <c r="G27" s="61">
        <v>43352.812076030095</v>
      </c>
      <c r="H27" t="s">
        <v>87</v>
      </c>
      <c r="I27" t="s">
        <v>359</v>
      </c>
      <c r="J27" s="25" t="s">
        <v>257</v>
      </c>
      <c r="L27" s="25" t="s">
        <v>257</v>
      </c>
      <c r="N27">
        <v>2</v>
      </c>
    </row>
    <row r="28" spans="1:14" x14ac:dyDescent="0.2">
      <c r="A28">
        <v>28</v>
      </c>
      <c r="B28">
        <v>72502</v>
      </c>
      <c r="C28" t="s">
        <v>504</v>
      </c>
      <c r="D28" t="s">
        <v>509</v>
      </c>
      <c r="E28" t="s">
        <v>510</v>
      </c>
      <c r="F28" s="1">
        <v>43352</v>
      </c>
      <c r="G28" s="25"/>
      <c r="H28" t="s">
        <v>16</v>
      </c>
      <c r="I28" t="s">
        <v>17</v>
      </c>
      <c r="J28" t="s">
        <v>194</v>
      </c>
      <c r="K28" t="s">
        <v>193</v>
      </c>
      <c r="L28" t="s">
        <v>381</v>
      </c>
      <c r="M28" t="s">
        <v>382</v>
      </c>
    </row>
    <row r="29" spans="1:14" x14ac:dyDescent="0.2">
      <c r="A29" s="25">
        <v>29</v>
      </c>
      <c r="B29" s="25">
        <v>72503</v>
      </c>
      <c r="C29" t="s">
        <v>504</v>
      </c>
      <c r="D29" t="s">
        <v>511</v>
      </c>
      <c r="E29" t="s">
        <v>512</v>
      </c>
      <c r="F29" s="1">
        <v>43352</v>
      </c>
      <c r="G29" s="61">
        <v>43354.047821678243</v>
      </c>
      <c r="H29" t="s">
        <v>364</v>
      </c>
      <c r="I29" t="s">
        <v>365</v>
      </c>
      <c r="J29" s="25" t="s">
        <v>257</v>
      </c>
      <c r="L29" t="s">
        <v>437</v>
      </c>
      <c r="M29" t="s">
        <v>438</v>
      </c>
      <c r="N29">
        <v>1</v>
      </c>
    </row>
    <row r="30" spans="1:14" x14ac:dyDescent="0.2">
      <c r="A30" s="29">
        <v>30</v>
      </c>
      <c r="B30" s="29">
        <v>72504</v>
      </c>
      <c r="C30" t="s">
        <v>504</v>
      </c>
      <c r="D30" t="s">
        <v>513</v>
      </c>
      <c r="E30" t="s">
        <v>514</v>
      </c>
      <c r="F30" s="1">
        <v>43352</v>
      </c>
      <c r="G30" s="61">
        <v>43354.870087997682</v>
      </c>
      <c r="H30" t="s">
        <v>71</v>
      </c>
      <c r="I30" t="s">
        <v>135</v>
      </c>
      <c r="J30" s="25" t="s">
        <v>257</v>
      </c>
      <c r="L30" s="25" t="s">
        <v>257</v>
      </c>
      <c r="N30">
        <v>2</v>
      </c>
    </row>
    <row r="31" spans="1:14" x14ac:dyDescent="0.2">
      <c r="A31" s="25">
        <v>31</v>
      </c>
      <c r="B31" s="25">
        <v>72505</v>
      </c>
      <c r="C31" t="s">
        <v>504</v>
      </c>
      <c r="D31" t="s">
        <v>515</v>
      </c>
      <c r="E31" t="s">
        <v>516</v>
      </c>
      <c r="F31" s="1">
        <v>43352</v>
      </c>
      <c r="G31" s="61">
        <v>43353.660220925929</v>
      </c>
      <c r="H31" t="s">
        <v>26</v>
      </c>
      <c r="I31" t="s">
        <v>76</v>
      </c>
      <c r="J31" t="s">
        <v>36</v>
      </c>
      <c r="K31" t="s">
        <v>63</v>
      </c>
      <c r="L31" s="25" t="s">
        <v>257</v>
      </c>
      <c r="N31">
        <v>1</v>
      </c>
    </row>
    <row r="32" spans="1:14" x14ac:dyDescent="0.2">
      <c r="A32" s="25">
        <v>32</v>
      </c>
      <c r="B32" s="25">
        <v>72507</v>
      </c>
      <c r="C32" t="s">
        <v>504</v>
      </c>
      <c r="D32" t="s">
        <v>517</v>
      </c>
      <c r="E32" t="s">
        <v>518</v>
      </c>
      <c r="F32" s="1">
        <v>43352</v>
      </c>
      <c r="G32" s="61">
        <v>43352.973147569443</v>
      </c>
      <c r="H32" t="s">
        <v>47</v>
      </c>
      <c r="I32" t="s">
        <v>261</v>
      </c>
      <c r="J32" t="s">
        <v>486</v>
      </c>
      <c r="K32" t="s">
        <v>439</v>
      </c>
      <c r="L32" s="25" t="s">
        <v>257</v>
      </c>
      <c r="N32">
        <v>1</v>
      </c>
    </row>
    <row r="33" spans="1:23" x14ac:dyDescent="0.2">
      <c r="A33">
        <v>33</v>
      </c>
      <c r="B33">
        <v>72508</v>
      </c>
      <c r="C33" t="s">
        <v>504</v>
      </c>
      <c r="D33" t="s">
        <v>519</v>
      </c>
      <c r="E33" t="s">
        <v>520</v>
      </c>
      <c r="F33" s="1">
        <v>43352</v>
      </c>
      <c r="G33" s="61">
        <v>43354.483399502315</v>
      </c>
      <c r="H33" t="s">
        <v>194</v>
      </c>
      <c r="I33" t="s">
        <v>193</v>
      </c>
      <c r="J33" t="s">
        <v>381</v>
      </c>
      <c r="K33" t="s">
        <v>382</v>
      </c>
      <c r="L33" t="s">
        <v>38</v>
      </c>
      <c r="M33" t="s">
        <v>39</v>
      </c>
    </row>
    <row r="34" spans="1:23" x14ac:dyDescent="0.2">
      <c r="A34" s="25">
        <v>34</v>
      </c>
      <c r="B34" s="25">
        <v>72509</v>
      </c>
      <c r="C34" t="s">
        <v>504</v>
      </c>
      <c r="D34" t="s">
        <v>521</v>
      </c>
      <c r="E34" t="s">
        <v>522</v>
      </c>
      <c r="F34" s="1">
        <v>43352</v>
      </c>
      <c r="G34" s="61">
        <v>43352.993273645836</v>
      </c>
      <c r="H34" t="s">
        <v>58</v>
      </c>
      <c r="I34" t="s">
        <v>59</v>
      </c>
      <c r="J34" t="s">
        <v>435</v>
      </c>
      <c r="K34" t="s">
        <v>436</v>
      </c>
      <c r="L34" s="25" t="s">
        <v>257</v>
      </c>
      <c r="N34">
        <v>1</v>
      </c>
    </row>
    <row r="35" spans="1:23" x14ac:dyDescent="0.2">
      <c r="A35" s="29">
        <v>35</v>
      </c>
      <c r="B35" s="29">
        <v>72510</v>
      </c>
      <c r="C35" t="s">
        <v>504</v>
      </c>
      <c r="D35" t="s">
        <v>523</v>
      </c>
      <c r="E35" t="s">
        <v>524</v>
      </c>
      <c r="F35" s="1">
        <v>43352</v>
      </c>
      <c r="G35" s="61">
        <v>43354.852957870367</v>
      </c>
      <c r="H35" t="s">
        <v>71</v>
      </c>
      <c r="I35" t="s">
        <v>135</v>
      </c>
      <c r="J35" s="25" t="s">
        <v>257</v>
      </c>
      <c r="L35" s="25" t="s">
        <v>257</v>
      </c>
      <c r="N35">
        <v>2</v>
      </c>
    </row>
    <row r="36" spans="1:23" x14ac:dyDescent="0.2">
      <c r="A36" s="25">
        <v>37</v>
      </c>
      <c r="B36" s="25">
        <v>72512</v>
      </c>
      <c r="C36" t="s">
        <v>504</v>
      </c>
      <c r="D36" t="s">
        <v>527</v>
      </c>
      <c r="E36" t="s">
        <v>528</v>
      </c>
      <c r="F36" s="1">
        <v>43352</v>
      </c>
      <c r="G36" s="61">
        <v>43352.87164315972</v>
      </c>
      <c r="H36" t="s">
        <v>529</v>
      </c>
      <c r="I36" t="s">
        <v>173</v>
      </c>
      <c r="J36" t="s">
        <v>58</v>
      </c>
      <c r="K36" t="s">
        <v>59</v>
      </c>
      <c r="L36" s="25" t="s">
        <v>257</v>
      </c>
      <c r="N36">
        <v>1</v>
      </c>
    </row>
    <row r="37" spans="1:23" x14ac:dyDescent="0.2">
      <c r="A37" s="29">
        <v>38</v>
      </c>
      <c r="B37" s="29">
        <v>72513</v>
      </c>
      <c r="C37" t="s">
        <v>504</v>
      </c>
      <c r="D37" t="s">
        <v>530</v>
      </c>
      <c r="E37" t="s">
        <v>531</v>
      </c>
      <c r="F37" s="1">
        <v>43352</v>
      </c>
      <c r="G37" s="61">
        <v>43354.861782002314</v>
      </c>
      <c r="H37" t="s">
        <v>71</v>
      </c>
      <c r="I37" t="s">
        <v>135</v>
      </c>
      <c r="J37" s="25" t="s">
        <v>257</v>
      </c>
      <c r="L37" s="25" t="s">
        <v>257</v>
      </c>
      <c r="N37">
        <v>2</v>
      </c>
    </row>
    <row r="38" spans="1:23" x14ac:dyDescent="0.2">
      <c r="A38" s="29">
        <v>39</v>
      </c>
      <c r="B38" s="29">
        <v>72514</v>
      </c>
      <c r="C38" t="s">
        <v>504</v>
      </c>
      <c r="D38" t="s">
        <v>532</v>
      </c>
      <c r="E38" t="s">
        <v>533</v>
      </c>
      <c r="F38" s="1">
        <v>43352</v>
      </c>
      <c r="G38" s="61">
        <v>43353.472076956015</v>
      </c>
      <c r="H38" t="s">
        <v>36</v>
      </c>
      <c r="I38" t="s">
        <v>63</v>
      </c>
      <c r="J38" s="25" t="s">
        <v>257</v>
      </c>
      <c r="L38" s="25" t="s">
        <v>257</v>
      </c>
      <c r="N38">
        <v>2</v>
      </c>
    </row>
    <row r="39" spans="1:23" x14ac:dyDescent="0.2">
      <c r="A39">
        <v>40</v>
      </c>
      <c r="B39">
        <v>72800</v>
      </c>
      <c r="C39" t="s">
        <v>534</v>
      </c>
      <c r="D39" t="s">
        <v>535</v>
      </c>
      <c r="E39" t="s">
        <v>536</v>
      </c>
      <c r="F39" s="1">
        <v>43352</v>
      </c>
      <c r="G39" s="61">
        <v>43353.493641388886</v>
      </c>
      <c r="H39" t="s">
        <v>36</v>
      </c>
      <c r="I39" t="s">
        <v>258</v>
      </c>
      <c r="J39" t="s">
        <v>23</v>
      </c>
      <c r="K39" t="s">
        <v>131</v>
      </c>
      <c r="L39" t="s">
        <v>239</v>
      </c>
      <c r="M39" t="s">
        <v>395</v>
      </c>
    </row>
    <row r="40" spans="1:23" x14ac:dyDescent="0.2">
      <c r="A40" s="29">
        <v>41</v>
      </c>
      <c r="B40" s="29">
        <v>72801</v>
      </c>
      <c r="C40" t="s">
        <v>534</v>
      </c>
      <c r="D40" t="s">
        <v>537</v>
      </c>
      <c r="E40" t="s">
        <v>538</v>
      </c>
      <c r="F40" s="1">
        <v>43352</v>
      </c>
      <c r="G40" s="61">
        <v>43354.61815278935</v>
      </c>
      <c r="H40" t="s">
        <v>369</v>
      </c>
      <c r="I40" t="s">
        <v>231</v>
      </c>
      <c r="J40" s="25" t="s">
        <v>257</v>
      </c>
      <c r="L40" s="25" t="s">
        <v>257</v>
      </c>
      <c r="N40">
        <v>2</v>
      </c>
    </row>
    <row r="41" spans="1:23" x14ac:dyDescent="0.2">
      <c r="A41" s="25">
        <v>42</v>
      </c>
      <c r="B41" s="25">
        <v>72802</v>
      </c>
      <c r="C41" t="s">
        <v>534</v>
      </c>
      <c r="D41" t="s">
        <v>539</v>
      </c>
      <c r="E41" t="s">
        <v>540</v>
      </c>
      <c r="F41" s="1">
        <v>43352</v>
      </c>
      <c r="G41" s="61">
        <v>43354.948586921295</v>
      </c>
      <c r="H41" t="s">
        <v>125</v>
      </c>
      <c r="I41" t="s">
        <v>96</v>
      </c>
      <c r="J41" t="s">
        <v>369</v>
      </c>
      <c r="K41" t="s">
        <v>231</v>
      </c>
      <c r="L41" s="25" t="s">
        <v>257</v>
      </c>
      <c r="N41">
        <v>1</v>
      </c>
    </row>
    <row r="42" spans="1:23" x14ac:dyDescent="0.2">
      <c r="A42">
        <v>43</v>
      </c>
      <c r="B42">
        <v>72803</v>
      </c>
      <c r="C42" t="s">
        <v>534</v>
      </c>
      <c r="D42" t="s">
        <v>541</v>
      </c>
      <c r="E42" t="s">
        <v>542</v>
      </c>
      <c r="F42" s="1">
        <v>43352</v>
      </c>
      <c r="G42" s="61">
        <v>43353.497878391201</v>
      </c>
      <c r="H42" t="s">
        <v>190</v>
      </c>
      <c r="I42" t="s">
        <v>191</v>
      </c>
      <c r="J42" t="s">
        <v>150</v>
      </c>
      <c r="K42" t="s">
        <v>151</v>
      </c>
      <c r="L42" t="s">
        <v>449</v>
      </c>
      <c r="M42" t="s">
        <v>191</v>
      </c>
    </row>
    <row r="43" spans="1:23" x14ac:dyDescent="0.2">
      <c r="A43">
        <v>44</v>
      </c>
      <c r="B43">
        <v>72804</v>
      </c>
      <c r="C43" t="s">
        <v>534</v>
      </c>
      <c r="D43" t="s">
        <v>543</v>
      </c>
      <c r="E43" t="s">
        <v>544</v>
      </c>
      <c r="F43" s="1">
        <v>43352</v>
      </c>
      <c r="G43" s="61">
        <v>43354.951875405095</v>
      </c>
      <c r="H43" t="s">
        <v>125</v>
      </c>
      <c r="I43" t="s">
        <v>96</v>
      </c>
      <c r="J43" t="s">
        <v>449</v>
      </c>
      <c r="K43" t="s">
        <v>191</v>
      </c>
      <c r="L43" t="s">
        <v>97</v>
      </c>
      <c r="M43" t="s">
        <v>471</v>
      </c>
    </row>
    <row r="44" spans="1:23" x14ac:dyDescent="0.2">
      <c r="A44" s="25">
        <v>45</v>
      </c>
      <c r="B44" s="25">
        <v>72805</v>
      </c>
      <c r="C44" t="s">
        <v>534</v>
      </c>
      <c r="D44" t="s">
        <v>545</v>
      </c>
      <c r="E44" t="s">
        <v>546</v>
      </c>
      <c r="F44" s="1">
        <v>43352</v>
      </c>
      <c r="G44" s="61">
        <v>43353.575314733796</v>
      </c>
      <c r="H44" t="s">
        <v>150</v>
      </c>
      <c r="I44" t="s">
        <v>151</v>
      </c>
      <c r="J44" s="39" t="s">
        <v>358</v>
      </c>
      <c r="K44" s="39" t="s">
        <v>372</v>
      </c>
      <c r="L44" s="25" t="s">
        <v>257</v>
      </c>
      <c r="N44">
        <v>1</v>
      </c>
    </row>
    <row r="45" spans="1:23" x14ac:dyDescent="0.2">
      <c r="A45" s="25">
        <v>46</v>
      </c>
      <c r="B45" s="25">
        <v>72806</v>
      </c>
      <c r="C45" t="s">
        <v>534</v>
      </c>
      <c r="D45" t="s">
        <v>547</v>
      </c>
      <c r="E45" t="s">
        <v>548</v>
      </c>
      <c r="F45" s="1">
        <v>43352</v>
      </c>
      <c r="G45" s="61">
        <v>43353.580630023149</v>
      </c>
      <c r="H45" t="s">
        <v>150</v>
      </c>
      <c r="I45" t="s">
        <v>151</v>
      </c>
      <c r="J45" s="39" t="s">
        <v>358</v>
      </c>
      <c r="K45" s="39" t="s">
        <v>372</v>
      </c>
      <c r="L45" s="25" t="s">
        <v>257</v>
      </c>
      <c r="N45">
        <v>1</v>
      </c>
    </row>
    <row r="46" spans="1:23" x14ac:dyDescent="0.2">
      <c r="A46" s="25">
        <v>47</v>
      </c>
      <c r="B46" s="25">
        <v>72807</v>
      </c>
      <c r="C46" t="s">
        <v>534</v>
      </c>
      <c r="D46" t="s">
        <v>549</v>
      </c>
      <c r="E46" t="s">
        <v>550</v>
      </c>
      <c r="F46" s="1">
        <v>43352</v>
      </c>
      <c r="G46" s="61">
        <v>43352.783411203702</v>
      </c>
      <c r="H46" t="s">
        <v>208</v>
      </c>
      <c r="I46" t="s">
        <v>209</v>
      </c>
      <c r="J46" t="s">
        <v>529</v>
      </c>
      <c r="K46" t="s">
        <v>173</v>
      </c>
      <c r="L46" s="25" t="s">
        <v>257</v>
      </c>
      <c r="N46">
        <v>1</v>
      </c>
    </row>
    <row r="47" spans="1:23" x14ac:dyDescent="0.2">
      <c r="A47">
        <v>49</v>
      </c>
      <c r="B47">
        <v>73100</v>
      </c>
      <c r="C47" t="s">
        <v>553</v>
      </c>
      <c r="D47" t="s">
        <v>554</v>
      </c>
      <c r="E47" t="s">
        <v>555</v>
      </c>
      <c r="F47" s="1">
        <v>43352</v>
      </c>
      <c r="G47" s="61">
        <v>43353.488213842589</v>
      </c>
      <c r="H47" t="s">
        <v>36</v>
      </c>
      <c r="I47" t="s">
        <v>258</v>
      </c>
      <c r="J47" t="s">
        <v>23</v>
      </c>
      <c r="K47" t="s">
        <v>131</v>
      </c>
      <c r="L47" t="s">
        <v>390</v>
      </c>
      <c r="M47" t="s">
        <v>391</v>
      </c>
      <c r="W47" t="s">
        <v>556</v>
      </c>
    </row>
    <row r="48" spans="1:23" x14ac:dyDescent="0.2">
      <c r="A48" s="29">
        <v>50</v>
      </c>
      <c r="B48" s="29">
        <v>73101</v>
      </c>
      <c r="C48" t="s">
        <v>553</v>
      </c>
      <c r="D48" t="s">
        <v>557</v>
      </c>
      <c r="E48" t="s">
        <v>558</v>
      </c>
      <c r="F48" s="1">
        <v>43352</v>
      </c>
      <c r="G48" s="61">
        <v>43354.94250271991</v>
      </c>
      <c r="H48" t="s">
        <v>125</v>
      </c>
      <c r="I48" t="s">
        <v>96</v>
      </c>
      <c r="J48" s="25" t="s">
        <v>257</v>
      </c>
      <c r="L48" s="25" t="s">
        <v>257</v>
      </c>
      <c r="N48">
        <v>2</v>
      </c>
    </row>
    <row r="49" spans="1:23" x14ac:dyDescent="0.2">
      <c r="A49" s="25">
        <v>51</v>
      </c>
      <c r="B49" s="25">
        <v>73102</v>
      </c>
      <c r="C49" t="s">
        <v>553</v>
      </c>
      <c r="D49" t="s">
        <v>559</v>
      </c>
      <c r="E49" t="s">
        <v>560</v>
      </c>
      <c r="F49" s="1">
        <v>43352</v>
      </c>
      <c r="G49" s="61">
        <v>43354.975462824077</v>
      </c>
      <c r="H49" t="s">
        <v>1</v>
      </c>
      <c r="I49" t="s">
        <v>96</v>
      </c>
      <c r="J49" t="s">
        <v>449</v>
      </c>
      <c r="K49" t="s">
        <v>191</v>
      </c>
      <c r="L49" s="25" t="s">
        <v>257</v>
      </c>
      <c r="N49">
        <v>1</v>
      </c>
    </row>
    <row r="50" spans="1:23" x14ac:dyDescent="0.2">
      <c r="A50" s="29">
        <v>52</v>
      </c>
      <c r="B50" s="29">
        <v>73103</v>
      </c>
      <c r="C50" t="s">
        <v>553</v>
      </c>
      <c r="D50" t="s">
        <v>561</v>
      </c>
      <c r="E50" t="s">
        <v>562</v>
      </c>
      <c r="F50" s="1">
        <v>43352</v>
      </c>
      <c r="G50" s="61">
        <v>43355.520040509262</v>
      </c>
      <c r="H50" t="s">
        <v>250</v>
      </c>
      <c r="I50" t="s">
        <v>96</v>
      </c>
      <c r="J50" s="25" t="s">
        <v>257</v>
      </c>
      <c r="L50" s="25" t="s">
        <v>257</v>
      </c>
      <c r="N50">
        <v>2</v>
      </c>
    </row>
    <row r="51" spans="1:23" x14ac:dyDescent="0.2">
      <c r="A51">
        <v>53</v>
      </c>
      <c r="B51">
        <v>73104</v>
      </c>
      <c r="C51" t="s">
        <v>553</v>
      </c>
      <c r="D51" t="s">
        <v>563</v>
      </c>
      <c r="E51" t="s">
        <v>564</v>
      </c>
      <c r="F51" s="1">
        <v>43352</v>
      </c>
      <c r="G51" s="61">
        <v>43355.525857627312</v>
      </c>
      <c r="H51" t="s">
        <v>250</v>
      </c>
      <c r="I51" t="s">
        <v>96</v>
      </c>
      <c r="J51" t="s">
        <v>449</v>
      </c>
      <c r="K51" t="s">
        <v>191</v>
      </c>
      <c r="L51" t="s">
        <v>565</v>
      </c>
      <c r="M51" t="s">
        <v>566</v>
      </c>
    </row>
    <row r="52" spans="1:23" x14ac:dyDescent="0.2">
      <c r="A52" s="29">
        <v>54</v>
      </c>
      <c r="B52" s="29">
        <v>73105</v>
      </c>
      <c r="C52" t="s">
        <v>553</v>
      </c>
      <c r="D52" t="s">
        <v>567</v>
      </c>
      <c r="E52" t="s">
        <v>568</v>
      </c>
      <c r="F52" s="1">
        <v>43352</v>
      </c>
      <c r="G52" s="61">
        <v>43354.979239432869</v>
      </c>
      <c r="H52" t="s">
        <v>1</v>
      </c>
      <c r="I52" t="s">
        <v>96</v>
      </c>
      <c r="J52" s="25" t="s">
        <v>257</v>
      </c>
      <c r="L52" s="25" t="s">
        <v>257</v>
      </c>
      <c r="N52">
        <v>2</v>
      </c>
    </row>
    <row r="53" spans="1:23" x14ac:dyDescent="0.2">
      <c r="A53" s="25">
        <v>55</v>
      </c>
      <c r="B53" s="25">
        <v>73106</v>
      </c>
      <c r="C53" t="s">
        <v>553</v>
      </c>
      <c r="D53" t="s">
        <v>569</v>
      </c>
      <c r="E53" t="s">
        <v>570</v>
      </c>
      <c r="F53" s="1">
        <v>43352</v>
      </c>
      <c r="G53" s="61">
        <v>43354.988052256944</v>
      </c>
      <c r="H53" t="s">
        <v>1</v>
      </c>
      <c r="I53" t="s">
        <v>96</v>
      </c>
      <c r="J53" t="s">
        <v>369</v>
      </c>
      <c r="K53" t="s">
        <v>231</v>
      </c>
      <c r="L53" s="25" t="s">
        <v>257</v>
      </c>
      <c r="N53">
        <v>1</v>
      </c>
    </row>
    <row r="54" spans="1:23" x14ac:dyDescent="0.2">
      <c r="A54">
        <v>56</v>
      </c>
      <c r="B54">
        <v>73107</v>
      </c>
      <c r="C54" t="s">
        <v>553</v>
      </c>
      <c r="D54" t="s">
        <v>571</v>
      </c>
      <c r="E54" t="s">
        <v>572</v>
      </c>
      <c r="F54" s="1">
        <v>43352</v>
      </c>
      <c r="G54" s="61">
        <v>43352.824097488425</v>
      </c>
      <c r="H54" t="s">
        <v>38</v>
      </c>
      <c r="I54" t="s">
        <v>39</v>
      </c>
      <c r="J54" t="s">
        <v>74</v>
      </c>
      <c r="K54" t="s">
        <v>75</v>
      </c>
      <c r="L54" t="s">
        <v>565</v>
      </c>
      <c r="M54" t="s">
        <v>566</v>
      </c>
    </row>
    <row r="55" spans="1:23" x14ac:dyDescent="0.2">
      <c r="A55">
        <v>57</v>
      </c>
      <c r="B55">
        <v>73108</v>
      </c>
      <c r="C55" t="s">
        <v>553</v>
      </c>
      <c r="D55" t="s">
        <v>573</v>
      </c>
      <c r="E55" t="s">
        <v>574</v>
      </c>
      <c r="F55" s="1">
        <v>43352</v>
      </c>
      <c r="G55" s="61">
        <v>43353.517434953705</v>
      </c>
      <c r="H55" t="s">
        <v>82</v>
      </c>
      <c r="I55" t="s">
        <v>83</v>
      </c>
      <c r="J55" t="s">
        <v>239</v>
      </c>
      <c r="K55" t="s">
        <v>395</v>
      </c>
      <c r="L55" t="s">
        <v>442</v>
      </c>
      <c r="M55" t="s">
        <v>443</v>
      </c>
      <c r="W55" t="s">
        <v>575</v>
      </c>
    </row>
    <row r="56" spans="1:23" x14ac:dyDescent="0.2">
      <c r="A56" s="29">
        <v>58</v>
      </c>
      <c r="B56" s="29">
        <v>73109</v>
      </c>
      <c r="C56" t="s">
        <v>553</v>
      </c>
      <c r="D56" t="s">
        <v>576</v>
      </c>
      <c r="E56" t="s">
        <v>577</v>
      </c>
      <c r="F56" s="1">
        <v>43352</v>
      </c>
      <c r="G56" s="61">
        <v>43354.621195335647</v>
      </c>
      <c r="H56" t="s">
        <v>369</v>
      </c>
      <c r="I56" t="s">
        <v>231</v>
      </c>
      <c r="J56" s="25" t="s">
        <v>257</v>
      </c>
      <c r="L56" s="25" t="s">
        <v>257</v>
      </c>
      <c r="N56">
        <v>2</v>
      </c>
    </row>
    <row r="57" spans="1:23" x14ac:dyDescent="0.2">
      <c r="A57" s="25">
        <v>59</v>
      </c>
      <c r="B57" s="25">
        <v>73110</v>
      </c>
      <c r="C57" t="s">
        <v>553</v>
      </c>
      <c r="D57" t="s">
        <v>578</v>
      </c>
      <c r="E57" t="s">
        <v>579</v>
      </c>
      <c r="F57" s="1">
        <v>43352</v>
      </c>
      <c r="G57" s="61">
        <v>43354.994629085646</v>
      </c>
      <c r="H57" t="s">
        <v>1</v>
      </c>
      <c r="I57" t="s">
        <v>96</v>
      </c>
      <c r="J57" t="s">
        <v>74</v>
      </c>
      <c r="K57" t="s">
        <v>75</v>
      </c>
      <c r="L57" s="25" t="s">
        <v>257</v>
      </c>
      <c r="N57">
        <v>1</v>
      </c>
    </row>
    <row r="58" spans="1:23" x14ac:dyDescent="0.2">
      <c r="A58">
        <v>60</v>
      </c>
      <c r="B58">
        <v>73111</v>
      </c>
      <c r="C58" t="s">
        <v>553</v>
      </c>
      <c r="D58" t="s">
        <v>580</v>
      </c>
      <c r="E58" t="s">
        <v>581</v>
      </c>
      <c r="F58" s="1">
        <v>43352</v>
      </c>
      <c r="G58" s="61">
        <v>43353.529034594911</v>
      </c>
      <c r="H58" t="s">
        <v>82</v>
      </c>
      <c r="I58" t="s">
        <v>83</v>
      </c>
      <c r="J58" t="s">
        <v>50</v>
      </c>
      <c r="K58" t="s">
        <v>86</v>
      </c>
      <c r="L58" t="s">
        <v>442</v>
      </c>
      <c r="M58" t="s">
        <v>443</v>
      </c>
      <c r="W58" t="s">
        <v>575</v>
      </c>
    </row>
    <row r="59" spans="1:23" x14ac:dyDescent="0.2">
      <c r="A59" t="s">
        <v>582</v>
      </c>
      <c r="N59">
        <f>SUM(N3:N58)</f>
        <v>46</v>
      </c>
    </row>
    <row r="61" spans="1:23" x14ac:dyDescent="0.2">
      <c r="A61">
        <v>18</v>
      </c>
      <c r="B61">
        <v>72347</v>
      </c>
      <c r="C61" t="s">
        <v>483</v>
      </c>
      <c r="D61" t="s">
        <v>487</v>
      </c>
      <c r="E61" t="s">
        <v>488</v>
      </c>
      <c r="F61" s="1">
        <v>43352</v>
      </c>
      <c r="G61" t="s">
        <v>583</v>
      </c>
    </row>
    <row r="62" spans="1:23" x14ac:dyDescent="0.2">
      <c r="A62">
        <v>23</v>
      </c>
      <c r="B62">
        <v>72402</v>
      </c>
      <c r="C62" t="s">
        <v>493</v>
      </c>
      <c r="D62" t="s">
        <v>498</v>
      </c>
      <c r="E62" t="s">
        <v>499</v>
      </c>
      <c r="F62" s="1">
        <v>43352</v>
      </c>
      <c r="G62" t="s">
        <v>583</v>
      </c>
    </row>
    <row r="63" spans="1:23" x14ac:dyDescent="0.2">
      <c r="A63">
        <v>36</v>
      </c>
      <c r="B63">
        <v>72511</v>
      </c>
      <c r="C63" t="s">
        <v>504</v>
      </c>
      <c r="D63" t="s">
        <v>525</v>
      </c>
      <c r="E63" t="s">
        <v>526</v>
      </c>
      <c r="F63" s="1">
        <v>43352</v>
      </c>
      <c r="G63" t="s">
        <v>583</v>
      </c>
    </row>
    <row r="64" spans="1:23" x14ac:dyDescent="0.2">
      <c r="A64">
        <v>48</v>
      </c>
      <c r="B64">
        <v>72808</v>
      </c>
      <c r="C64" t="s">
        <v>534</v>
      </c>
      <c r="D64" t="s">
        <v>551</v>
      </c>
      <c r="E64" t="s">
        <v>552</v>
      </c>
      <c r="F64" s="1">
        <v>43352</v>
      </c>
      <c r="G64" t="s">
        <v>583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60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1:17" x14ac:dyDescent="0.2">
      <c r="B1" s="63" t="s">
        <v>99</v>
      </c>
      <c r="C1" s="63"/>
      <c r="D1" s="63"/>
      <c r="E1" s="64" t="s">
        <v>166</v>
      </c>
      <c r="F1" s="64"/>
      <c r="G1" s="14"/>
      <c r="H1" s="14"/>
      <c r="I1" s="64" t="s">
        <v>167</v>
      </c>
      <c r="J1" s="64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1:17" x14ac:dyDescent="0.2">
      <c r="A2" s="2"/>
      <c r="B2">
        <v>72000</v>
      </c>
      <c r="C2" t="s">
        <v>401</v>
      </c>
      <c r="D2" t="s">
        <v>293</v>
      </c>
      <c r="E2">
        <v>72000</v>
      </c>
      <c r="F2" t="s">
        <v>346</v>
      </c>
      <c r="G2" t="s">
        <v>347</v>
      </c>
      <c r="H2">
        <v>72000</v>
      </c>
      <c r="I2" t="s">
        <v>239</v>
      </c>
      <c r="J2" t="s">
        <v>395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1:17" x14ac:dyDescent="0.2">
      <c r="A3" s="2"/>
      <c r="B3">
        <v>72001</v>
      </c>
      <c r="C3" t="s">
        <v>401</v>
      </c>
      <c r="D3" t="s">
        <v>293</v>
      </c>
      <c r="E3">
        <v>72001</v>
      </c>
      <c r="F3" t="s">
        <v>346</v>
      </c>
      <c r="G3" t="s">
        <v>347</v>
      </c>
      <c r="H3">
        <v>72001</v>
      </c>
      <c r="I3" t="s">
        <v>449</v>
      </c>
      <c r="J3" t="s">
        <v>223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31" si="1">+N3+O3</f>
        <v>0</v>
      </c>
    </row>
    <row r="4" spans="1:17" x14ac:dyDescent="0.2">
      <c r="A4" s="2"/>
      <c r="B4">
        <v>72002</v>
      </c>
      <c r="C4" t="s">
        <v>50</v>
      </c>
      <c r="D4" t="s">
        <v>86</v>
      </c>
      <c r="E4">
        <v>72002</v>
      </c>
      <c r="F4" t="s">
        <v>346</v>
      </c>
      <c r="G4" t="s">
        <v>347</v>
      </c>
      <c r="H4">
        <v>72002</v>
      </c>
      <c r="I4" t="s">
        <v>449</v>
      </c>
      <c r="J4" t="s">
        <v>223</v>
      </c>
      <c r="K4" s="2">
        <v>1</v>
      </c>
      <c r="L4" s="2">
        <v>1</v>
      </c>
      <c r="M4" s="2">
        <v>1</v>
      </c>
      <c r="N4" s="2"/>
      <c r="O4" s="2"/>
      <c r="P4">
        <f t="shared" si="0"/>
        <v>2</v>
      </c>
      <c r="Q4">
        <f t="shared" si="1"/>
        <v>0</v>
      </c>
    </row>
    <row r="5" spans="1:17" x14ac:dyDescent="0.2">
      <c r="A5" s="2"/>
      <c r="B5">
        <v>72003</v>
      </c>
      <c r="C5" t="s">
        <v>192</v>
      </c>
      <c r="D5" t="s">
        <v>128</v>
      </c>
      <c r="E5">
        <v>72003</v>
      </c>
      <c r="F5" t="s">
        <v>346</v>
      </c>
      <c r="G5" t="s">
        <v>347</v>
      </c>
      <c r="H5">
        <v>72003</v>
      </c>
      <c r="I5" t="s">
        <v>421</v>
      </c>
      <c r="J5" t="s">
        <v>90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1:17" x14ac:dyDescent="0.2">
      <c r="A6" s="2"/>
      <c r="B6">
        <v>72100</v>
      </c>
      <c r="C6" t="s">
        <v>435</v>
      </c>
      <c r="D6" t="s">
        <v>436</v>
      </c>
      <c r="E6">
        <v>72100</v>
      </c>
      <c r="F6" t="s">
        <v>376</v>
      </c>
      <c r="G6" t="s">
        <v>377</v>
      </c>
      <c r="H6">
        <v>72100</v>
      </c>
      <c r="I6" t="s">
        <v>440</v>
      </c>
      <c r="J6" t="s">
        <v>441</v>
      </c>
      <c r="K6" s="2">
        <v>1</v>
      </c>
      <c r="L6" s="2">
        <v>1</v>
      </c>
      <c r="M6" s="2">
        <v>1</v>
      </c>
      <c r="N6" s="2"/>
      <c r="O6" s="2"/>
      <c r="P6">
        <f t="shared" si="0"/>
        <v>2</v>
      </c>
      <c r="Q6">
        <f t="shared" si="1"/>
        <v>0</v>
      </c>
    </row>
    <row r="7" spans="1:17" x14ac:dyDescent="0.2">
      <c r="A7" s="2"/>
      <c r="B7" s="25">
        <v>72101</v>
      </c>
      <c r="C7" t="s">
        <v>38</v>
      </c>
      <c r="D7" t="s">
        <v>311</v>
      </c>
      <c r="E7" s="25">
        <v>72101</v>
      </c>
      <c r="F7" t="s">
        <v>437</v>
      </c>
      <c r="G7" t="s">
        <v>438</v>
      </c>
      <c r="H7" s="25">
        <v>72101</v>
      </c>
      <c r="I7" s="25" t="s">
        <v>257</v>
      </c>
      <c r="K7" s="2">
        <v>1</v>
      </c>
      <c r="L7" s="2">
        <v>1</v>
      </c>
      <c r="M7" s="2"/>
      <c r="N7" s="2"/>
      <c r="O7" s="2">
        <v>1</v>
      </c>
      <c r="P7">
        <f t="shared" si="0"/>
        <v>2</v>
      </c>
      <c r="Q7">
        <f t="shared" si="1"/>
        <v>1</v>
      </c>
    </row>
    <row r="8" spans="1:17" x14ac:dyDescent="0.2">
      <c r="A8" s="2"/>
      <c r="B8">
        <v>72102</v>
      </c>
      <c r="C8" t="s">
        <v>38</v>
      </c>
      <c r="D8" t="s">
        <v>39</v>
      </c>
      <c r="E8">
        <v>72102</v>
      </c>
      <c r="F8" t="s">
        <v>38</v>
      </c>
      <c r="G8" t="s">
        <v>311</v>
      </c>
      <c r="H8">
        <v>72102</v>
      </c>
      <c r="I8" t="s">
        <v>437</v>
      </c>
      <c r="J8" t="s">
        <v>438</v>
      </c>
      <c r="K8" s="2">
        <v>1</v>
      </c>
      <c r="L8" s="2">
        <v>1</v>
      </c>
      <c r="M8" s="2">
        <v>1</v>
      </c>
      <c r="N8" s="2"/>
      <c r="O8" s="2"/>
      <c r="P8">
        <f t="shared" si="0"/>
        <v>2</v>
      </c>
      <c r="Q8">
        <f t="shared" si="1"/>
        <v>0</v>
      </c>
    </row>
    <row r="9" spans="1:17" x14ac:dyDescent="0.2">
      <c r="A9" s="2"/>
      <c r="B9" s="29">
        <v>72103</v>
      </c>
      <c r="C9" t="s">
        <v>250</v>
      </c>
      <c r="D9" t="s">
        <v>96</v>
      </c>
      <c r="E9" s="29">
        <v>72103</v>
      </c>
      <c r="F9" s="25" t="s">
        <v>257</v>
      </c>
      <c r="H9" s="29">
        <v>72103</v>
      </c>
      <c r="I9" s="25" t="s">
        <v>257</v>
      </c>
      <c r="K9" s="2">
        <v>1</v>
      </c>
      <c r="L9" s="2"/>
      <c r="M9" s="2"/>
      <c r="N9" s="2">
        <v>1</v>
      </c>
      <c r="O9" s="2">
        <v>1</v>
      </c>
      <c r="P9">
        <f t="shared" si="0"/>
        <v>2</v>
      </c>
      <c r="Q9">
        <f t="shared" si="1"/>
        <v>2</v>
      </c>
    </row>
    <row r="10" spans="1:17" x14ac:dyDescent="0.2">
      <c r="A10" s="2"/>
      <c r="B10" s="25">
        <v>72104</v>
      </c>
      <c r="C10" t="s">
        <v>364</v>
      </c>
      <c r="D10" t="s">
        <v>365</v>
      </c>
      <c r="E10" s="25">
        <v>72104</v>
      </c>
      <c r="F10" s="25" t="s">
        <v>257</v>
      </c>
      <c r="H10" s="25">
        <v>72104</v>
      </c>
      <c r="I10" t="s">
        <v>437</v>
      </c>
      <c r="J10" t="s">
        <v>438</v>
      </c>
      <c r="K10" s="2">
        <v>1</v>
      </c>
      <c r="L10" s="2"/>
      <c r="M10" s="2">
        <v>1</v>
      </c>
      <c r="N10" s="2">
        <v>1</v>
      </c>
      <c r="O10" s="2"/>
      <c r="P10">
        <f t="shared" si="0"/>
        <v>2</v>
      </c>
      <c r="Q10">
        <f t="shared" si="1"/>
        <v>1</v>
      </c>
    </row>
    <row r="11" spans="1:17" x14ac:dyDescent="0.2">
      <c r="A11" s="2"/>
      <c r="B11">
        <v>72200</v>
      </c>
      <c r="C11" t="s">
        <v>87</v>
      </c>
      <c r="D11" t="s">
        <v>359</v>
      </c>
      <c r="E11">
        <v>72200</v>
      </c>
      <c r="F11" t="s">
        <v>16</v>
      </c>
      <c r="G11" t="s">
        <v>413</v>
      </c>
      <c r="H11">
        <v>72200</v>
      </c>
      <c r="I11" t="s">
        <v>411</v>
      </c>
      <c r="J11" t="s">
        <v>468</v>
      </c>
      <c r="K11" s="2">
        <v>1</v>
      </c>
      <c r="L11" s="2">
        <v>1</v>
      </c>
      <c r="M11" s="2">
        <v>1</v>
      </c>
      <c r="N11" s="2"/>
      <c r="O11" s="2"/>
      <c r="P11">
        <f t="shared" si="0"/>
        <v>2</v>
      </c>
      <c r="Q11">
        <f t="shared" si="1"/>
        <v>0</v>
      </c>
    </row>
    <row r="12" spans="1:17" x14ac:dyDescent="0.2">
      <c r="A12" s="2"/>
      <c r="B12">
        <v>72201</v>
      </c>
      <c r="C12" t="s">
        <v>194</v>
      </c>
      <c r="D12" t="s">
        <v>193</v>
      </c>
      <c r="E12">
        <v>72201</v>
      </c>
      <c r="F12" t="s">
        <v>381</v>
      </c>
      <c r="G12" t="s">
        <v>382</v>
      </c>
      <c r="H12">
        <v>72201</v>
      </c>
      <c r="I12" t="s">
        <v>97</v>
      </c>
      <c r="J12" t="s">
        <v>471</v>
      </c>
      <c r="K12" s="2">
        <v>1</v>
      </c>
      <c r="L12" s="2">
        <v>1</v>
      </c>
      <c r="M12" s="2">
        <v>1</v>
      </c>
      <c r="N12" s="2"/>
      <c r="O12" s="2"/>
      <c r="P12">
        <f t="shared" si="0"/>
        <v>2</v>
      </c>
      <c r="Q12">
        <f t="shared" si="1"/>
        <v>0</v>
      </c>
    </row>
    <row r="13" spans="1:17" x14ac:dyDescent="0.2">
      <c r="A13" s="2"/>
      <c r="B13">
        <v>72202</v>
      </c>
      <c r="C13" t="s">
        <v>87</v>
      </c>
      <c r="D13" t="s">
        <v>359</v>
      </c>
      <c r="E13">
        <v>72202</v>
      </c>
      <c r="F13" t="s">
        <v>16</v>
      </c>
      <c r="G13" t="s">
        <v>413</v>
      </c>
      <c r="H13">
        <v>72202</v>
      </c>
      <c r="I13" t="s">
        <v>190</v>
      </c>
      <c r="J13" t="s">
        <v>191</v>
      </c>
      <c r="K13" s="2">
        <v>1</v>
      </c>
      <c r="L13" s="2">
        <v>1</v>
      </c>
      <c r="M13" s="2">
        <v>1</v>
      </c>
      <c r="N13" s="2"/>
      <c r="O13" s="2"/>
      <c r="P13">
        <f t="shared" si="0"/>
        <v>2</v>
      </c>
      <c r="Q13">
        <f t="shared" si="1"/>
        <v>0</v>
      </c>
    </row>
    <row r="14" spans="1:17" x14ac:dyDescent="0.2">
      <c r="A14" s="2"/>
      <c r="B14">
        <v>72203</v>
      </c>
      <c r="C14" t="s">
        <v>190</v>
      </c>
      <c r="D14" t="s">
        <v>191</v>
      </c>
      <c r="E14">
        <v>72203</v>
      </c>
      <c r="F14" t="s">
        <v>476</v>
      </c>
      <c r="G14" t="s">
        <v>283</v>
      </c>
      <c r="H14">
        <v>72203</v>
      </c>
      <c r="I14" t="s">
        <v>435</v>
      </c>
      <c r="J14" t="s">
        <v>436</v>
      </c>
      <c r="K14" s="2">
        <v>1</v>
      </c>
      <c r="L14" s="2">
        <v>1</v>
      </c>
      <c r="M14" s="2">
        <v>1</v>
      </c>
      <c r="N14" s="2"/>
      <c r="O14" s="2"/>
      <c r="P14">
        <f t="shared" si="0"/>
        <v>2</v>
      </c>
      <c r="Q14">
        <f t="shared" si="1"/>
        <v>0</v>
      </c>
    </row>
    <row r="15" spans="1:17" x14ac:dyDescent="0.2">
      <c r="A15" s="2"/>
      <c r="B15">
        <v>72204</v>
      </c>
      <c r="C15" t="s">
        <v>38</v>
      </c>
      <c r="D15" t="s">
        <v>39</v>
      </c>
      <c r="E15">
        <v>72204</v>
      </c>
      <c r="F15" t="s">
        <v>364</v>
      </c>
      <c r="G15" t="s">
        <v>365</v>
      </c>
      <c r="H15">
        <v>72204</v>
      </c>
      <c r="I15" t="s">
        <v>97</v>
      </c>
      <c r="J15" t="s">
        <v>471</v>
      </c>
      <c r="K15" s="2">
        <v>1</v>
      </c>
      <c r="L15" s="2">
        <v>1</v>
      </c>
      <c r="M15" s="2">
        <v>1</v>
      </c>
      <c r="N15" s="2"/>
      <c r="O15" s="2"/>
      <c r="P15">
        <f t="shared" si="0"/>
        <v>2</v>
      </c>
      <c r="Q15">
        <f t="shared" si="1"/>
        <v>0</v>
      </c>
    </row>
    <row r="16" spans="1:17" x14ac:dyDescent="0.2">
      <c r="A16" s="2"/>
      <c r="B16">
        <v>72205</v>
      </c>
      <c r="C16" t="s">
        <v>364</v>
      </c>
      <c r="D16" t="s">
        <v>365</v>
      </c>
      <c r="E16">
        <v>72205</v>
      </c>
      <c r="F16" t="s">
        <v>74</v>
      </c>
      <c r="G16" t="s">
        <v>75</v>
      </c>
      <c r="H16">
        <v>72205</v>
      </c>
      <c r="I16" t="s">
        <v>97</v>
      </c>
      <c r="J16" t="s">
        <v>471</v>
      </c>
      <c r="K16" s="2">
        <v>1</v>
      </c>
      <c r="L16" s="2">
        <v>1</v>
      </c>
      <c r="M16" s="2">
        <v>1</v>
      </c>
      <c r="N16" s="2"/>
      <c r="O16" s="2"/>
      <c r="P16">
        <f t="shared" si="0"/>
        <v>2</v>
      </c>
      <c r="Q16">
        <f t="shared" si="1"/>
        <v>0</v>
      </c>
    </row>
    <row r="17" spans="1:17" x14ac:dyDescent="0.2">
      <c r="A17" s="2"/>
      <c r="B17" s="29">
        <v>72206</v>
      </c>
      <c r="C17" t="s">
        <v>87</v>
      </c>
      <c r="D17" t="s">
        <v>359</v>
      </c>
      <c r="E17" s="29">
        <v>72206</v>
      </c>
      <c r="F17" s="25" t="s">
        <v>257</v>
      </c>
      <c r="H17" s="29">
        <v>72206</v>
      </c>
      <c r="I17" s="25" t="s">
        <v>257</v>
      </c>
      <c r="K17" s="2">
        <v>1</v>
      </c>
      <c r="L17" s="2"/>
      <c r="M17" s="2"/>
      <c r="N17" s="2">
        <v>1</v>
      </c>
      <c r="O17" s="2">
        <v>1</v>
      </c>
      <c r="P17">
        <f t="shared" si="0"/>
        <v>2</v>
      </c>
      <c r="Q17">
        <f t="shared" si="1"/>
        <v>2</v>
      </c>
    </row>
    <row r="18" spans="1:17" x14ac:dyDescent="0.2">
      <c r="A18" s="2"/>
      <c r="B18" s="25">
        <v>72346</v>
      </c>
      <c r="C18" t="s">
        <v>486</v>
      </c>
      <c r="D18" t="s">
        <v>439</v>
      </c>
      <c r="E18" s="25">
        <v>72346</v>
      </c>
      <c r="F18" t="s">
        <v>47</v>
      </c>
      <c r="G18" t="s">
        <v>261</v>
      </c>
      <c r="H18" s="25">
        <v>72346</v>
      </c>
      <c r="I18" s="25" t="s">
        <v>257</v>
      </c>
      <c r="K18" s="2">
        <v>1</v>
      </c>
      <c r="L18" s="2">
        <v>1</v>
      </c>
      <c r="M18" s="2"/>
      <c r="N18" s="2"/>
      <c r="O18" s="2">
        <v>1</v>
      </c>
      <c r="P18">
        <f t="shared" si="0"/>
        <v>2</v>
      </c>
      <c r="Q18">
        <f t="shared" si="1"/>
        <v>1</v>
      </c>
    </row>
    <row r="19" spans="1:17" x14ac:dyDescent="0.2">
      <c r="A19" s="2"/>
      <c r="B19">
        <v>72348</v>
      </c>
      <c r="C19" t="s">
        <v>486</v>
      </c>
      <c r="D19" t="s">
        <v>439</v>
      </c>
      <c r="E19">
        <v>72348</v>
      </c>
      <c r="F19" t="s">
        <v>72</v>
      </c>
      <c r="G19" t="s">
        <v>73</v>
      </c>
      <c r="H19">
        <v>72348</v>
      </c>
      <c r="I19" t="s">
        <v>264</v>
      </c>
      <c r="J19" t="s">
        <v>73</v>
      </c>
      <c r="K19" s="2">
        <v>1</v>
      </c>
      <c r="L19" s="2">
        <v>1</v>
      </c>
      <c r="M19" s="2">
        <v>1</v>
      </c>
      <c r="N19" s="2"/>
      <c r="O19" s="2"/>
      <c r="P19">
        <f t="shared" si="0"/>
        <v>2</v>
      </c>
      <c r="Q19">
        <f t="shared" si="1"/>
        <v>0</v>
      </c>
    </row>
    <row r="20" spans="1:17" x14ac:dyDescent="0.2">
      <c r="A20" s="2"/>
      <c r="B20" s="25">
        <v>72349</v>
      </c>
      <c r="C20" t="s">
        <v>486</v>
      </c>
      <c r="D20" t="s">
        <v>439</v>
      </c>
      <c r="E20" s="25">
        <v>72349</v>
      </c>
      <c r="F20" t="s">
        <v>264</v>
      </c>
      <c r="G20" t="s">
        <v>73</v>
      </c>
      <c r="H20" s="25">
        <v>72349</v>
      </c>
      <c r="I20" s="25" t="s">
        <v>257</v>
      </c>
      <c r="K20" s="2">
        <v>1</v>
      </c>
      <c r="L20" s="2">
        <v>1</v>
      </c>
      <c r="M20" s="2"/>
      <c r="N20" s="2"/>
      <c r="O20" s="2">
        <v>1</v>
      </c>
      <c r="P20">
        <f t="shared" si="0"/>
        <v>2</v>
      </c>
      <c r="Q20">
        <f t="shared" si="1"/>
        <v>1</v>
      </c>
    </row>
    <row r="21" spans="1:17" x14ac:dyDescent="0.2">
      <c r="A21" s="2"/>
      <c r="B21" s="25">
        <v>72400</v>
      </c>
      <c r="C21" t="s">
        <v>440</v>
      </c>
      <c r="D21" t="s">
        <v>441</v>
      </c>
      <c r="E21" s="25">
        <v>72400</v>
      </c>
      <c r="F21" t="s">
        <v>376</v>
      </c>
      <c r="G21" t="s">
        <v>377</v>
      </c>
      <c r="H21" s="25">
        <v>72400</v>
      </c>
      <c r="I21" s="25" t="s">
        <v>257</v>
      </c>
      <c r="K21" s="2">
        <v>1</v>
      </c>
      <c r="L21" s="2">
        <v>1</v>
      </c>
      <c r="M21" s="2"/>
      <c r="N21" s="2"/>
      <c r="O21" s="2">
        <v>1</v>
      </c>
      <c r="P21">
        <f t="shared" si="0"/>
        <v>2</v>
      </c>
      <c r="Q21">
        <f t="shared" si="1"/>
        <v>1</v>
      </c>
    </row>
    <row r="22" spans="1:17" x14ac:dyDescent="0.2">
      <c r="A22" s="2"/>
      <c r="B22" s="25">
        <v>72401</v>
      </c>
      <c r="C22" t="s">
        <v>440</v>
      </c>
      <c r="D22" t="s">
        <v>441</v>
      </c>
      <c r="E22" s="25">
        <v>72401</v>
      </c>
      <c r="F22" t="s">
        <v>376</v>
      </c>
      <c r="G22" t="s">
        <v>377</v>
      </c>
      <c r="H22" s="25">
        <v>72401</v>
      </c>
      <c r="I22" s="25" t="s">
        <v>257</v>
      </c>
      <c r="K22" s="2">
        <v>1</v>
      </c>
      <c r="L22" s="2">
        <v>1</v>
      </c>
      <c r="M22" s="2"/>
      <c r="N22" s="2"/>
      <c r="O22" s="2">
        <v>1</v>
      </c>
      <c r="P22">
        <f t="shared" si="0"/>
        <v>2</v>
      </c>
      <c r="Q22">
        <f t="shared" si="1"/>
        <v>1</v>
      </c>
    </row>
    <row r="23" spans="1:17" x14ac:dyDescent="0.2">
      <c r="A23" s="2"/>
      <c r="B23" s="29">
        <v>72403</v>
      </c>
      <c r="C23" t="s">
        <v>190</v>
      </c>
      <c r="D23" t="s">
        <v>191</v>
      </c>
      <c r="E23" s="29">
        <v>72403</v>
      </c>
      <c r="F23" s="25" t="s">
        <v>257</v>
      </c>
      <c r="H23" s="29">
        <v>72403</v>
      </c>
      <c r="I23" s="25" t="s">
        <v>257</v>
      </c>
      <c r="K23" s="2">
        <v>1</v>
      </c>
      <c r="L23" s="2"/>
      <c r="M23" s="2"/>
      <c r="N23" s="2">
        <v>1</v>
      </c>
      <c r="O23" s="2">
        <v>1</v>
      </c>
      <c r="P23">
        <f t="shared" si="0"/>
        <v>2</v>
      </c>
      <c r="Q23">
        <f t="shared" si="1"/>
        <v>2</v>
      </c>
    </row>
    <row r="24" spans="1:17" x14ac:dyDescent="0.2">
      <c r="A24" s="2"/>
      <c r="B24" s="25">
        <v>72404</v>
      </c>
      <c r="C24" t="s">
        <v>21</v>
      </c>
      <c r="D24" t="s">
        <v>22</v>
      </c>
      <c r="E24" s="25">
        <v>72404</v>
      </c>
      <c r="F24" t="s">
        <v>376</v>
      </c>
      <c r="G24" t="s">
        <v>377</v>
      </c>
      <c r="H24" s="25">
        <v>72404</v>
      </c>
      <c r="I24" s="25" t="s">
        <v>257</v>
      </c>
      <c r="K24" s="2">
        <v>1</v>
      </c>
      <c r="L24" s="2">
        <v>1</v>
      </c>
      <c r="M24" s="2"/>
      <c r="N24" s="2"/>
      <c r="O24" s="2">
        <v>1</v>
      </c>
      <c r="P24">
        <f t="shared" si="0"/>
        <v>2</v>
      </c>
      <c r="Q24">
        <f t="shared" si="1"/>
        <v>1</v>
      </c>
    </row>
    <row r="25" spans="1:17" x14ac:dyDescent="0.2">
      <c r="A25" s="2"/>
      <c r="B25" s="25">
        <v>72500</v>
      </c>
      <c r="C25" t="s">
        <v>194</v>
      </c>
      <c r="D25" t="s">
        <v>193</v>
      </c>
      <c r="E25" s="25">
        <v>72500</v>
      </c>
      <c r="F25" t="s">
        <v>381</v>
      </c>
      <c r="G25" t="s">
        <v>382</v>
      </c>
      <c r="H25" s="25">
        <v>72500</v>
      </c>
      <c r="I25" s="25" t="s">
        <v>257</v>
      </c>
      <c r="K25" s="2">
        <v>1</v>
      </c>
      <c r="L25" s="2">
        <v>1</v>
      </c>
      <c r="M25" s="2"/>
      <c r="N25" s="2"/>
      <c r="O25" s="2">
        <v>1</v>
      </c>
      <c r="P25">
        <f t="shared" si="0"/>
        <v>2</v>
      </c>
      <c r="Q25">
        <f t="shared" si="1"/>
        <v>1</v>
      </c>
    </row>
    <row r="26" spans="1:17" x14ac:dyDescent="0.2">
      <c r="A26" s="2"/>
      <c r="B26" s="29">
        <v>72501</v>
      </c>
      <c r="C26" t="s">
        <v>87</v>
      </c>
      <c r="D26" t="s">
        <v>359</v>
      </c>
      <c r="E26" s="29">
        <v>72501</v>
      </c>
      <c r="F26" s="25" t="s">
        <v>257</v>
      </c>
      <c r="H26" s="29">
        <v>72501</v>
      </c>
      <c r="I26" s="25" t="s">
        <v>257</v>
      </c>
      <c r="K26" s="2">
        <v>1</v>
      </c>
      <c r="L26" s="2"/>
      <c r="M26" s="2"/>
      <c r="N26" s="2">
        <v>1</v>
      </c>
      <c r="O26" s="2">
        <v>1</v>
      </c>
      <c r="P26">
        <f t="shared" si="0"/>
        <v>2</v>
      </c>
      <c r="Q26">
        <f t="shared" si="1"/>
        <v>2</v>
      </c>
    </row>
    <row r="27" spans="1:17" x14ac:dyDescent="0.2">
      <c r="A27" s="2"/>
      <c r="B27">
        <v>72502</v>
      </c>
      <c r="C27" t="s">
        <v>16</v>
      </c>
      <c r="D27" t="s">
        <v>17</v>
      </c>
      <c r="E27">
        <v>72502</v>
      </c>
      <c r="F27" t="s">
        <v>194</v>
      </c>
      <c r="G27" t="s">
        <v>193</v>
      </c>
      <c r="H27">
        <v>72502</v>
      </c>
      <c r="I27" t="s">
        <v>381</v>
      </c>
      <c r="J27" t="s">
        <v>382</v>
      </c>
      <c r="K27" s="2">
        <v>1</v>
      </c>
      <c r="L27" s="2">
        <v>1</v>
      </c>
      <c r="M27" s="2">
        <v>1</v>
      </c>
      <c r="N27" s="2"/>
      <c r="O27" s="2"/>
      <c r="P27">
        <f t="shared" ref="P27:P31" si="2">SUM(L27:O27)</f>
        <v>2</v>
      </c>
      <c r="Q27">
        <f t="shared" si="1"/>
        <v>0</v>
      </c>
    </row>
    <row r="28" spans="1:17" x14ac:dyDescent="0.2">
      <c r="B28" s="25">
        <v>72503</v>
      </c>
      <c r="C28" t="s">
        <v>364</v>
      </c>
      <c r="D28" t="s">
        <v>365</v>
      </c>
      <c r="E28" s="25">
        <v>72503</v>
      </c>
      <c r="F28" s="25" t="s">
        <v>257</v>
      </c>
      <c r="H28" s="25">
        <v>72503</v>
      </c>
      <c r="I28" t="s">
        <v>437</v>
      </c>
      <c r="J28" t="s">
        <v>438</v>
      </c>
      <c r="K28" s="2">
        <v>1</v>
      </c>
      <c r="L28" s="2"/>
      <c r="M28" s="2">
        <v>1</v>
      </c>
      <c r="N28" s="2">
        <v>1</v>
      </c>
      <c r="O28" s="2"/>
      <c r="P28">
        <f t="shared" si="2"/>
        <v>2</v>
      </c>
      <c r="Q28">
        <f t="shared" si="1"/>
        <v>1</v>
      </c>
    </row>
    <row r="29" spans="1:17" x14ac:dyDescent="0.2">
      <c r="B29" s="29">
        <v>72504</v>
      </c>
      <c r="C29" t="s">
        <v>71</v>
      </c>
      <c r="D29" t="s">
        <v>135</v>
      </c>
      <c r="E29" s="29">
        <v>72504</v>
      </c>
      <c r="F29" s="25" t="s">
        <v>257</v>
      </c>
      <c r="H29" s="29">
        <v>72504</v>
      </c>
      <c r="I29" s="25" t="s">
        <v>257</v>
      </c>
      <c r="K29" s="2">
        <v>1</v>
      </c>
      <c r="L29" s="2"/>
      <c r="M29" s="2"/>
      <c r="N29" s="2">
        <v>1</v>
      </c>
      <c r="O29" s="2">
        <v>1</v>
      </c>
      <c r="P29">
        <f t="shared" si="2"/>
        <v>2</v>
      </c>
      <c r="Q29">
        <f t="shared" si="1"/>
        <v>2</v>
      </c>
    </row>
    <row r="30" spans="1:17" x14ac:dyDescent="0.2">
      <c r="B30" s="25">
        <v>72505</v>
      </c>
      <c r="C30" t="s">
        <v>26</v>
      </c>
      <c r="D30" t="s">
        <v>76</v>
      </c>
      <c r="E30" s="25">
        <v>72505</v>
      </c>
      <c r="F30" t="s">
        <v>36</v>
      </c>
      <c r="G30" t="s">
        <v>63</v>
      </c>
      <c r="H30" s="25">
        <v>72505</v>
      </c>
      <c r="I30" s="25" t="s">
        <v>257</v>
      </c>
      <c r="K30" s="2">
        <v>1</v>
      </c>
      <c r="L30" s="2">
        <v>1</v>
      </c>
      <c r="M30" s="2"/>
      <c r="N30" s="2"/>
      <c r="O30" s="2">
        <v>1</v>
      </c>
      <c r="P30">
        <f t="shared" si="2"/>
        <v>2</v>
      </c>
      <c r="Q30">
        <f t="shared" si="1"/>
        <v>1</v>
      </c>
    </row>
    <row r="31" spans="1:17" x14ac:dyDescent="0.2">
      <c r="B31" s="25">
        <v>72507</v>
      </c>
      <c r="C31" t="s">
        <v>47</v>
      </c>
      <c r="D31" t="s">
        <v>261</v>
      </c>
      <c r="E31" s="25">
        <v>72507</v>
      </c>
      <c r="F31" t="s">
        <v>486</v>
      </c>
      <c r="G31" t="s">
        <v>439</v>
      </c>
      <c r="H31" s="25">
        <v>72507</v>
      </c>
      <c r="I31" s="25" t="s">
        <v>257</v>
      </c>
      <c r="K31" s="2">
        <v>1</v>
      </c>
      <c r="L31" s="2">
        <v>1</v>
      </c>
      <c r="M31" s="2"/>
      <c r="N31" s="2"/>
      <c r="O31" s="2">
        <v>1</v>
      </c>
      <c r="P31">
        <f t="shared" si="2"/>
        <v>2</v>
      </c>
      <c r="Q31">
        <f t="shared" si="1"/>
        <v>1</v>
      </c>
    </row>
    <row r="32" spans="1:17" x14ac:dyDescent="0.2">
      <c r="B32">
        <v>72508</v>
      </c>
      <c r="C32" t="s">
        <v>194</v>
      </c>
      <c r="D32" t="s">
        <v>193</v>
      </c>
      <c r="E32">
        <v>72508</v>
      </c>
      <c r="F32" t="s">
        <v>381</v>
      </c>
      <c r="G32" t="s">
        <v>382</v>
      </c>
      <c r="H32">
        <v>72508</v>
      </c>
      <c r="I32" t="s">
        <v>38</v>
      </c>
      <c r="J32" t="s">
        <v>39</v>
      </c>
      <c r="K32" s="2">
        <v>1</v>
      </c>
      <c r="L32" s="2">
        <v>1</v>
      </c>
      <c r="M32" s="2">
        <v>1</v>
      </c>
      <c r="P32">
        <f t="shared" ref="P32:P61" si="3">SUM(L32:O32)</f>
        <v>2</v>
      </c>
      <c r="Q32">
        <f t="shared" ref="Q32:Q61" si="4">+N32+O32</f>
        <v>0</v>
      </c>
    </row>
    <row r="33" spans="2:17" x14ac:dyDescent="0.2">
      <c r="B33" s="25">
        <v>72509</v>
      </c>
      <c r="C33" t="s">
        <v>58</v>
      </c>
      <c r="D33" t="s">
        <v>59</v>
      </c>
      <c r="E33" s="25">
        <v>72509</v>
      </c>
      <c r="F33" t="s">
        <v>435</v>
      </c>
      <c r="G33" t="s">
        <v>436</v>
      </c>
      <c r="H33" s="25">
        <v>72509</v>
      </c>
      <c r="I33" s="25" t="s">
        <v>257</v>
      </c>
      <c r="K33" s="2">
        <v>1</v>
      </c>
      <c r="L33">
        <v>1</v>
      </c>
      <c r="O33">
        <v>1</v>
      </c>
      <c r="P33">
        <f t="shared" si="3"/>
        <v>2</v>
      </c>
      <c r="Q33">
        <f t="shared" si="4"/>
        <v>1</v>
      </c>
    </row>
    <row r="34" spans="2:17" x14ac:dyDescent="0.2">
      <c r="B34" s="29">
        <v>72510</v>
      </c>
      <c r="C34" t="s">
        <v>71</v>
      </c>
      <c r="D34" t="s">
        <v>135</v>
      </c>
      <c r="E34" s="29">
        <v>72510</v>
      </c>
      <c r="F34" s="25" t="s">
        <v>257</v>
      </c>
      <c r="H34" s="29">
        <v>72510</v>
      </c>
      <c r="I34" s="25" t="s">
        <v>257</v>
      </c>
      <c r="K34" s="2">
        <v>1</v>
      </c>
      <c r="N34">
        <v>1</v>
      </c>
      <c r="O34">
        <v>1</v>
      </c>
      <c r="P34">
        <f t="shared" si="3"/>
        <v>2</v>
      </c>
      <c r="Q34">
        <f t="shared" si="4"/>
        <v>2</v>
      </c>
    </row>
    <row r="35" spans="2:17" x14ac:dyDescent="0.2">
      <c r="B35" s="25">
        <v>72512</v>
      </c>
      <c r="C35" t="s">
        <v>529</v>
      </c>
      <c r="D35" t="s">
        <v>173</v>
      </c>
      <c r="E35" s="25">
        <v>72512</v>
      </c>
      <c r="F35" t="s">
        <v>58</v>
      </c>
      <c r="G35" t="s">
        <v>59</v>
      </c>
      <c r="H35" s="25">
        <v>72512</v>
      </c>
      <c r="I35" s="25" t="s">
        <v>257</v>
      </c>
      <c r="K35" s="2">
        <v>1</v>
      </c>
      <c r="L35">
        <v>1</v>
      </c>
      <c r="O35">
        <v>1</v>
      </c>
      <c r="P35">
        <f t="shared" si="3"/>
        <v>2</v>
      </c>
      <c r="Q35">
        <f t="shared" si="4"/>
        <v>1</v>
      </c>
    </row>
    <row r="36" spans="2:17" x14ac:dyDescent="0.2">
      <c r="B36" s="29">
        <v>72513</v>
      </c>
      <c r="C36" t="s">
        <v>71</v>
      </c>
      <c r="D36" t="s">
        <v>135</v>
      </c>
      <c r="E36" s="29">
        <v>72513</v>
      </c>
      <c r="F36" s="25" t="s">
        <v>257</v>
      </c>
      <c r="H36" s="29">
        <v>72513</v>
      </c>
      <c r="I36" s="25" t="s">
        <v>257</v>
      </c>
      <c r="K36" s="2">
        <v>1</v>
      </c>
      <c r="N36">
        <v>1</v>
      </c>
      <c r="O36">
        <v>1</v>
      </c>
      <c r="P36">
        <f t="shared" si="3"/>
        <v>2</v>
      </c>
      <c r="Q36">
        <f t="shared" si="4"/>
        <v>2</v>
      </c>
    </row>
    <row r="37" spans="2:17" x14ac:dyDescent="0.2">
      <c r="B37" s="29">
        <v>72514</v>
      </c>
      <c r="C37" t="s">
        <v>36</v>
      </c>
      <c r="D37" t="s">
        <v>63</v>
      </c>
      <c r="E37" s="29">
        <v>72514</v>
      </c>
      <c r="F37" s="25" t="s">
        <v>257</v>
      </c>
      <c r="H37" s="29">
        <v>72514</v>
      </c>
      <c r="I37" s="25" t="s">
        <v>257</v>
      </c>
      <c r="K37" s="2">
        <v>1</v>
      </c>
      <c r="N37">
        <v>1</v>
      </c>
      <c r="O37">
        <v>1</v>
      </c>
      <c r="P37">
        <f t="shared" si="3"/>
        <v>2</v>
      </c>
      <c r="Q37">
        <f t="shared" si="4"/>
        <v>2</v>
      </c>
    </row>
    <row r="38" spans="2:17" x14ac:dyDescent="0.2">
      <c r="B38">
        <v>72800</v>
      </c>
      <c r="C38" t="s">
        <v>36</v>
      </c>
      <c r="D38" t="s">
        <v>258</v>
      </c>
      <c r="E38">
        <v>72800</v>
      </c>
      <c r="F38" t="s">
        <v>23</v>
      </c>
      <c r="G38" t="s">
        <v>131</v>
      </c>
      <c r="H38">
        <v>72800</v>
      </c>
      <c r="I38" t="s">
        <v>239</v>
      </c>
      <c r="J38" t="s">
        <v>395</v>
      </c>
      <c r="K38" s="2">
        <v>1</v>
      </c>
      <c r="L38">
        <v>1</v>
      </c>
      <c r="M38">
        <v>1</v>
      </c>
      <c r="P38">
        <f t="shared" si="3"/>
        <v>2</v>
      </c>
      <c r="Q38">
        <f t="shared" si="4"/>
        <v>0</v>
      </c>
    </row>
    <row r="39" spans="2:17" x14ac:dyDescent="0.2">
      <c r="B39" s="29">
        <v>72801</v>
      </c>
      <c r="C39" t="s">
        <v>369</v>
      </c>
      <c r="D39" t="s">
        <v>231</v>
      </c>
      <c r="E39" s="29">
        <v>72801</v>
      </c>
      <c r="F39" s="25" t="s">
        <v>257</v>
      </c>
      <c r="H39" s="29">
        <v>72801</v>
      </c>
      <c r="I39" s="25" t="s">
        <v>257</v>
      </c>
      <c r="K39" s="2">
        <v>1</v>
      </c>
      <c r="N39">
        <v>1</v>
      </c>
      <c r="O39">
        <v>1</v>
      </c>
      <c r="P39">
        <f t="shared" si="3"/>
        <v>2</v>
      </c>
      <c r="Q39">
        <f t="shared" si="4"/>
        <v>2</v>
      </c>
    </row>
    <row r="40" spans="2:17" x14ac:dyDescent="0.2">
      <c r="B40" s="25">
        <v>72802</v>
      </c>
      <c r="C40" t="s">
        <v>125</v>
      </c>
      <c r="D40" t="s">
        <v>96</v>
      </c>
      <c r="E40" s="25">
        <v>72802</v>
      </c>
      <c r="F40" t="s">
        <v>369</v>
      </c>
      <c r="G40" t="s">
        <v>231</v>
      </c>
      <c r="H40" s="25">
        <v>72802</v>
      </c>
      <c r="I40" s="25" t="s">
        <v>257</v>
      </c>
      <c r="K40" s="2">
        <v>1</v>
      </c>
      <c r="L40">
        <v>1</v>
      </c>
      <c r="O40">
        <v>1</v>
      </c>
      <c r="P40">
        <f t="shared" si="3"/>
        <v>2</v>
      </c>
      <c r="Q40">
        <f t="shared" si="4"/>
        <v>1</v>
      </c>
    </row>
    <row r="41" spans="2:17" x14ac:dyDescent="0.2">
      <c r="B41">
        <v>72803</v>
      </c>
      <c r="C41" t="s">
        <v>190</v>
      </c>
      <c r="D41" t="s">
        <v>191</v>
      </c>
      <c r="E41">
        <v>72803</v>
      </c>
      <c r="F41" t="s">
        <v>150</v>
      </c>
      <c r="G41" t="s">
        <v>151</v>
      </c>
      <c r="H41">
        <v>72803</v>
      </c>
      <c r="I41" t="s">
        <v>449</v>
      </c>
      <c r="J41" t="s">
        <v>191</v>
      </c>
      <c r="K41" s="2">
        <v>1</v>
      </c>
      <c r="L41">
        <v>1</v>
      </c>
      <c r="M41">
        <v>1</v>
      </c>
      <c r="P41">
        <f t="shared" si="3"/>
        <v>2</v>
      </c>
      <c r="Q41">
        <f t="shared" si="4"/>
        <v>0</v>
      </c>
    </row>
    <row r="42" spans="2:17" x14ac:dyDescent="0.2">
      <c r="B42">
        <v>72804</v>
      </c>
      <c r="C42" t="s">
        <v>125</v>
      </c>
      <c r="D42" t="s">
        <v>96</v>
      </c>
      <c r="E42">
        <v>72804</v>
      </c>
      <c r="F42" t="s">
        <v>449</v>
      </c>
      <c r="G42" t="s">
        <v>191</v>
      </c>
      <c r="H42">
        <v>72804</v>
      </c>
      <c r="I42" t="s">
        <v>97</v>
      </c>
      <c r="J42" t="s">
        <v>471</v>
      </c>
      <c r="K42" s="2">
        <v>1</v>
      </c>
      <c r="L42">
        <v>1</v>
      </c>
      <c r="M42">
        <v>1</v>
      </c>
      <c r="P42">
        <f t="shared" si="3"/>
        <v>2</v>
      </c>
      <c r="Q42">
        <f t="shared" si="4"/>
        <v>0</v>
      </c>
    </row>
    <row r="43" spans="2:17" x14ac:dyDescent="0.2">
      <c r="B43" s="25">
        <v>72805</v>
      </c>
      <c r="C43" t="s">
        <v>150</v>
      </c>
      <c r="D43" t="s">
        <v>151</v>
      </c>
      <c r="E43" s="25">
        <v>72805</v>
      </c>
      <c r="F43" s="39" t="s">
        <v>358</v>
      </c>
      <c r="G43" s="39" t="s">
        <v>372</v>
      </c>
      <c r="H43" s="25">
        <v>72805</v>
      </c>
      <c r="I43" s="25" t="s">
        <v>257</v>
      </c>
      <c r="K43" s="2">
        <v>1</v>
      </c>
      <c r="L43">
        <v>1</v>
      </c>
      <c r="O43">
        <v>1</v>
      </c>
      <c r="P43">
        <f t="shared" si="3"/>
        <v>2</v>
      </c>
      <c r="Q43">
        <f t="shared" si="4"/>
        <v>1</v>
      </c>
    </row>
    <row r="44" spans="2:17" x14ac:dyDescent="0.2">
      <c r="B44" s="25">
        <v>72806</v>
      </c>
      <c r="C44" t="s">
        <v>150</v>
      </c>
      <c r="D44" t="s">
        <v>151</v>
      </c>
      <c r="E44" s="25">
        <v>72806</v>
      </c>
      <c r="F44" s="39" t="s">
        <v>358</v>
      </c>
      <c r="G44" s="39" t="s">
        <v>372</v>
      </c>
      <c r="H44" s="25">
        <v>72806</v>
      </c>
      <c r="I44" s="25" t="s">
        <v>257</v>
      </c>
      <c r="K44" s="2">
        <v>1</v>
      </c>
      <c r="L44">
        <v>1</v>
      </c>
      <c r="O44">
        <v>1</v>
      </c>
      <c r="P44">
        <f t="shared" si="3"/>
        <v>2</v>
      </c>
      <c r="Q44">
        <f t="shared" si="4"/>
        <v>1</v>
      </c>
    </row>
    <row r="45" spans="2:17" x14ac:dyDescent="0.2">
      <c r="B45" s="25">
        <v>72807</v>
      </c>
      <c r="C45" t="s">
        <v>208</v>
      </c>
      <c r="D45" t="s">
        <v>209</v>
      </c>
      <c r="E45" s="25">
        <v>72807</v>
      </c>
      <c r="F45" t="s">
        <v>529</v>
      </c>
      <c r="G45" t="s">
        <v>173</v>
      </c>
      <c r="H45" s="25">
        <v>72807</v>
      </c>
      <c r="I45" s="25" t="s">
        <v>257</v>
      </c>
      <c r="K45" s="2">
        <v>1</v>
      </c>
      <c r="L45">
        <v>1</v>
      </c>
      <c r="O45">
        <v>1</v>
      </c>
      <c r="P45">
        <f t="shared" si="3"/>
        <v>2</v>
      </c>
      <c r="Q45">
        <f t="shared" si="4"/>
        <v>1</v>
      </c>
    </row>
    <row r="46" spans="2:17" x14ac:dyDescent="0.2">
      <c r="B46">
        <v>73100</v>
      </c>
      <c r="C46" t="s">
        <v>36</v>
      </c>
      <c r="D46" t="s">
        <v>258</v>
      </c>
      <c r="E46">
        <v>73100</v>
      </c>
      <c r="F46" t="s">
        <v>23</v>
      </c>
      <c r="G46" t="s">
        <v>131</v>
      </c>
      <c r="H46">
        <v>73100</v>
      </c>
      <c r="I46" t="s">
        <v>390</v>
      </c>
      <c r="J46" t="s">
        <v>391</v>
      </c>
      <c r="K46" s="2">
        <v>1</v>
      </c>
      <c r="L46">
        <v>1</v>
      </c>
      <c r="M46">
        <v>1</v>
      </c>
      <c r="P46">
        <f t="shared" si="3"/>
        <v>2</v>
      </c>
      <c r="Q46">
        <f t="shared" si="4"/>
        <v>0</v>
      </c>
    </row>
    <row r="47" spans="2:17" x14ac:dyDescent="0.2">
      <c r="B47" s="29">
        <v>73101</v>
      </c>
      <c r="C47" t="s">
        <v>125</v>
      </c>
      <c r="D47" t="s">
        <v>96</v>
      </c>
      <c r="E47" s="29">
        <v>73101</v>
      </c>
      <c r="F47" s="25" t="s">
        <v>257</v>
      </c>
      <c r="H47" s="29">
        <v>73101</v>
      </c>
      <c r="I47" s="25" t="s">
        <v>257</v>
      </c>
      <c r="K47" s="2">
        <v>1</v>
      </c>
      <c r="N47">
        <v>1</v>
      </c>
      <c r="O47">
        <v>1</v>
      </c>
      <c r="P47">
        <f t="shared" si="3"/>
        <v>2</v>
      </c>
      <c r="Q47">
        <f t="shared" si="4"/>
        <v>2</v>
      </c>
    </row>
    <row r="48" spans="2:17" x14ac:dyDescent="0.2">
      <c r="B48" s="25">
        <v>73102</v>
      </c>
      <c r="C48" t="s">
        <v>1</v>
      </c>
      <c r="D48" t="s">
        <v>96</v>
      </c>
      <c r="E48" s="25">
        <v>73102</v>
      </c>
      <c r="F48" t="s">
        <v>449</v>
      </c>
      <c r="G48" t="s">
        <v>191</v>
      </c>
      <c r="H48" s="25">
        <v>73102</v>
      </c>
      <c r="I48" s="25" t="s">
        <v>257</v>
      </c>
      <c r="K48" s="2">
        <v>1</v>
      </c>
      <c r="L48">
        <v>1</v>
      </c>
      <c r="O48">
        <v>1</v>
      </c>
      <c r="P48">
        <f t="shared" si="3"/>
        <v>2</v>
      </c>
      <c r="Q48">
        <f t="shared" si="4"/>
        <v>1</v>
      </c>
    </row>
    <row r="49" spans="2:17" x14ac:dyDescent="0.2">
      <c r="B49" s="29">
        <v>73103</v>
      </c>
      <c r="C49" t="s">
        <v>250</v>
      </c>
      <c r="D49" t="s">
        <v>96</v>
      </c>
      <c r="E49" s="29">
        <v>73103</v>
      </c>
      <c r="F49" s="25" t="s">
        <v>257</v>
      </c>
      <c r="H49" s="29">
        <v>73103</v>
      </c>
      <c r="I49" s="25" t="s">
        <v>257</v>
      </c>
      <c r="K49" s="2">
        <v>1</v>
      </c>
      <c r="N49">
        <v>1</v>
      </c>
      <c r="O49">
        <v>1</v>
      </c>
      <c r="P49">
        <f t="shared" si="3"/>
        <v>2</v>
      </c>
      <c r="Q49">
        <f t="shared" si="4"/>
        <v>2</v>
      </c>
    </row>
    <row r="50" spans="2:17" x14ac:dyDescent="0.2">
      <c r="B50">
        <v>73104</v>
      </c>
      <c r="C50" t="s">
        <v>250</v>
      </c>
      <c r="D50" t="s">
        <v>96</v>
      </c>
      <c r="E50">
        <v>73104</v>
      </c>
      <c r="F50" t="s">
        <v>449</v>
      </c>
      <c r="G50" t="s">
        <v>191</v>
      </c>
      <c r="H50">
        <v>73104</v>
      </c>
      <c r="I50" t="s">
        <v>565</v>
      </c>
      <c r="J50" t="s">
        <v>566</v>
      </c>
      <c r="K50" s="2">
        <v>1</v>
      </c>
      <c r="L50">
        <v>1</v>
      </c>
      <c r="M50">
        <v>1</v>
      </c>
      <c r="P50">
        <f t="shared" si="3"/>
        <v>2</v>
      </c>
      <c r="Q50">
        <f t="shared" si="4"/>
        <v>0</v>
      </c>
    </row>
    <row r="51" spans="2:17" x14ac:dyDescent="0.2">
      <c r="B51" s="29">
        <v>73105</v>
      </c>
      <c r="C51" t="s">
        <v>1</v>
      </c>
      <c r="D51" t="s">
        <v>96</v>
      </c>
      <c r="E51" s="29">
        <v>73105</v>
      </c>
      <c r="F51" s="25" t="s">
        <v>257</v>
      </c>
      <c r="H51" s="29">
        <v>73105</v>
      </c>
      <c r="I51" s="25" t="s">
        <v>257</v>
      </c>
      <c r="K51" s="2">
        <v>1</v>
      </c>
      <c r="N51">
        <v>1</v>
      </c>
      <c r="O51">
        <v>1</v>
      </c>
      <c r="P51">
        <f t="shared" si="3"/>
        <v>2</v>
      </c>
      <c r="Q51">
        <f t="shared" si="4"/>
        <v>2</v>
      </c>
    </row>
    <row r="52" spans="2:17" x14ac:dyDescent="0.2">
      <c r="B52" s="25">
        <v>73106</v>
      </c>
      <c r="C52" t="s">
        <v>1</v>
      </c>
      <c r="D52" t="s">
        <v>96</v>
      </c>
      <c r="E52" s="25">
        <v>73106</v>
      </c>
      <c r="F52" t="s">
        <v>369</v>
      </c>
      <c r="G52" t="s">
        <v>231</v>
      </c>
      <c r="H52" s="25">
        <v>73106</v>
      </c>
      <c r="I52" s="25" t="s">
        <v>257</v>
      </c>
      <c r="K52" s="2">
        <v>1</v>
      </c>
      <c r="L52">
        <v>1</v>
      </c>
      <c r="O52">
        <v>1</v>
      </c>
      <c r="P52">
        <f t="shared" si="3"/>
        <v>2</v>
      </c>
      <c r="Q52">
        <f t="shared" si="4"/>
        <v>1</v>
      </c>
    </row>
    <row r="53" spans="2:17" x14ac:dyDescent="0.2">
      <c r="B53">
        <v>73107</v>
      </c>
      <c r="C53" t="s">
        <v>38</v>
      </c>
      <c r="D53" t="s">
        <v>39</v>
      </c>
      <c r="E53">
        <v>73107</v>
      </c>
      <c r="F53" t="s">
        <v>74</v>
      </c>
      <c r="G53" t="s">
        <v>75</v>
      </c>
      <c r="H53">
        <v>73107</v>
      </c>
      <c r="I53" t="s">
        <v>565</v>
      </c>
      <c r="J53" t="s">
        <v>566</v>
      </c>
      <c r="K53" s="2">
        <v>1</v>
      </c>
      <c r="L53">
        <v>1</v>
      </c>
      <c r="M53">
        <v>1</v>
      </c>
      <c r="P53">
        <f t="shared" si="3"/>
        <v>2</v>
      </c>
      <c r="Q53">
        <f t="shared" si="4"/>
        <v>0</v>
      </c>
    </row>
    <row r="54" spans="2:17" x14ac:dyDescent="0.2">
      <c r="B54">
        <v>73108</v>
      </c>
      <c r="C54" t="s">
        <v>82</v>
      </c>
      <c r="D54" t="s">
        <v>83</v>
      </c>
      <c r="E54">
        <v>73108</v>
      </c>
      <c r="F54" t="s">
        <v>239</v>
      </c>
      <c r="G54" t="s">
        <v>395</v>
      </c>
      <c r="H54">
        <v>73108</v>
      </c>
      <c r="I54" t="s">
        <v>442</v>
      </c>
      <c r="J54" t="s">
        <v>443</v>
      </c>
      <c r="K54" s="2">
        <v>1</v>
      </c>
      <c r="L54">
        <v>1</v>
      </c>
      <c r="M54">
        <v>1</v>
      </c>
      <c r="P54">
        <f t="shared" si="3"/>
        <v>2</v>
      </c>
      <c r="Q54">
        <f t="shared" si="4"/>
        <v>0</v>
      </c>
    </row>
    <row r="55" spans="2:17" x14ac:dyDescent="0.2">
      <c r="B55" s="29">
        <v>73109</v>
      </c>
      <c r="C55" t="s">
        <v>369</v>
      </c>
      <c r="D55" t="s">
        <v>231</v>
      </c>
      <c r="E55" s="29">
        <v>73109</v>
      </c>
      <c r="F55" s="25" t="s">
        <v>257</v>
      </c>
      <c r="H55" s="29">
        <v>73109</v>
      </c>
      <c r="I55" s="25" t="s">
        <v>257</v>
      </c>
      <c r="K55" s="2">
        <v>1</v>
      </c>
      <c r="N55">
        <v>1</v>
      </c>
      <c r="O55">
        <v>1</v>
      </c>
      <c r="P55">
        <f t="shared" si="3"/>
        <v>2</v>
      </c>
      <c r="Q55">
        <f t="shared" si="4"/>
        <v>2</v>
      </c>
    </row>
    <row r="56" spans="2:17" x14ac:dyDescent="0.2">
      <c r="B56" s="25">
        <v>73110</v>
      </c>
      <c r="C56" t="s">
        <v>1</v>
      </c>
      <c r="D56" t="s">
        <v>96</v>
      </c>
      <c r="E56" s="25">
        <v>73110</v>
      </c>
      <c r="F56" t="s">
        <v>74</v>
      </c>
      <c r="G56" t="s">
        <v>75</v>
      </c>
      <c r="H56" s="25">
        <v>73110</v>
      </c>
      <c r="I56" s="25" t="s">
        <v>257</v>
      </c>
      <c r="K56" s="2">
        <v>1</v>
      </c>
      <c r="L56">
        <v>1</v>
      </c>
      <c r="O56">
        <v>1</v>
      </c>
      <c r="P56">
        <f t="shared" si="3"/>
        <v>2</v>
      </c>
      <c r="Q56">
        <f t="shared" si="4"/>
        <v>1</v>
      </c>
    </row>
    <row r="57" spans="2:17" x14ac:dyDescent="0.2">
      <c r="B57">
        <v>73111</v>
      </c>
      <c r="C57" t="s">
        <v>82</v>
      </c>
      <c r="D57" t="s">
        <v>83</v>
      </c>
      <c r="E57">
        <v>73111</v>
      </c>
      <c r="F57" t="s">
        <v>50</v>
      </c>
      <c r="G57" t="s">
        <v>86</v>
      </c>
      <c r="H57">
        <v>73111</v>
      </c>
      <c r="I57" t="s">
        <v>442</v>
      </c>
      <c r="J57" t="s">
        <v>443</v>
      </c>
      <c r="K57" s="2">
        <v>1</v>
      </c>
      <c r="L57">
        <v>1</v>
      </c>
      <c r="M57">
        <v>1</v>
      </c>
      <c r="P57">
        <f t="shared" si="3"/>
        <v>2</v>
      </c>
      <c r="Q57">
        <f t="shared" si="4"/>
        <v>0</v>
      </c>
    </row>
    <row r="58" spans="2:17" x14ac:dyDescent="0.2">
      <c r="P58">
        <f t="shared" si="3"/>
        <v>0</v>
      </c>
      <c r="Q58">
        <f t="shared" si="4"/>
        <v>0</v>
      </c>
    </row>
    <row r="59" spans="2:17" x14ac:dyDescent="0.2">
      <c r="P59">
        <f t="shared" si="3"/>
        <v>0</v>
      </c>
      <c r="Q59">
        <f t="shared" si="4"/>
        <v>0</v>
      </c>
    </row>
    <row r="60" spans="2:17" x14ac:dyDescent="0.2">
      <c r="P60">
        <f t="shared" si="3"/>
        <v>0</v>
      </c>
      <c r="Q60">
        <f t="shared" si="4"/>
        <v>0</v>
      </c>
    </row>
    <row r="61" spans="2:17" x14ac:dyDescent="0.2">
      <c r="P61">
        <f t="shared" si="3"/>
        <v>0</v>
      </c>
      <c r="Q61">
        <f t="shared" si="4"/>
        <v>0</v>
      </c>
    </row>
    <row r="62" spans="2:17" x14ac:dyDescent="0.2">
      <c r="K62">
        <f>SUM(K2:K61)</f>
        <v>56</v>
      </c>
      <c r="L62">
        <f t="shared" ref="L62:P62" si="5">SUM(L2:L61)</f>
        <v>41</v>
      </c>
      <c r="M62">
        <f t="shared" si="5"/>
        <v>25</v>
      </c>
      <c r="N62">
        <f t="shared" si="5"/>
        <v>15</v>
      </c>
      <c r="O62">
        <f t="shared" si="5"/>
        <v>31</v>
      </c>
      <c r="P62">
        <f t="shared" si="5"/>
        <v>112</v>
      </c>
    </row>
    <row r="64" spans="2:17" x14ac:dyDescent="0.2">
      <c r="L64">
        <f>SUM(L62:M62)</f>
        <v>66</v>
      </c>
      <c r="N64">
        <f>SUM(N62:O62)</f>
        <v>46</v>
      </c>
      <c r="O64">
        <f>SUM(L64:N64)</f>
        <v>112</v>
      </c>
    </row>
    <row r="65" spans="15:15" x14ac:dyDescent="0.2">
      <c r="O65">
        <f>+K62*2</f>
        <v>112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2"/>
      <c r="D1" s="62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4"/>
  <sheetViews>
    <sheetView tabSelected="1" topLeftCell="K133" zoomScaleNormal="100" workbookViewId="0">
      <selection activeCell="Z138" sqref="Z138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/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5"/>
      <c r="Q3" s="65"/>
      <c r="R3" s="65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72514</v>
      </c>
      <c r="G5" s="53"/>
      <c r="H5" s="39"/>
      <c r="I5" s="39"/>
      <c r="J5" s="32">
        <f>COUNT(F5:I5)</f>
        <v>1</v>
      </c>
      <c r="K5" s="39">
        <v>72505</v>
      </c>
      <c r="L5" s="39"/>
      <c r="M5" s="39"/>
      <c r="N5" s="39"/>
      <c r="O5" s="39">
        <f>COUNT(K5:N5)</f>
        <v>1</v>
      </c>
      <c r="P5" s="53">
        <v>72514</v>
      </c>
      <c r="Q5" s="53">
        <v>72514</v>
      </c>
      <c r="R5" s="39"/>
      <c r="S5" s="53"/>
      <c r="T5" s="39"/>
      <c r="U5" s="39"/>
      <c r="V5" s="39"/>
      <c r="W5" s="39">
        <f>COUNT(P5:V5)</f>
        <v>2</v>
      </c>
      <c r="X5" s="40"/>
      <c r="Y5" s="41">
        <f>+(J5*D5)+(O5*E5)+(W5*$AH$7)+X5</f>
        <v>104</v>
      </c>
      <c r="Z5" s="39" t="s">
        <v>120</v>
      </c>
      <c r="AA5" s="35">
        <v>43356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39"/>
      <c r="H6" s="39"/>
      <c r="I6" s="39"/>
      <c r="J6" s="32">
        <f t="shared" ref="J6:J72" si="0">COUNT(F6:I6)</f>
        <v>0</v>
      </c>
      <c r="K6" s="39"/>
      <c r="L6" s="39"/>
      <c r="M6" s="39"/>
      <c r="N6" s="39"/>
      <c r="O6" s="39">
        <f t="shared" ref="O6:O72" si="1">COUNT(K6:N6)</f>
        <v>0</v>
      </c>
      <c r="P6" s="53"/>
      <c r="Q6" s="53"/>
      <c r="R6" s="39"/>
      <c r="S6" s="53"/>
      <c r="T6" s="39"/>
      <c r="U6" s="39"/>
      <c r="V6" s="39"/>
      <c r="W6" s="39">
        <f t="shared" ref="W6:W69" si="2">COUNT(P6:V6)</f>
        <v>0</v>
      </c>
      <c r="X6" s="40"/>
      <c r="Y6" s="41">
        <f t="shared" ref="Y6:Y69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>
        <v>72000</v>
      </c>
      <c r="G7" s="53">
        <v>72001</v>
      </c>
      <c r="H7" s="53"/>
      <c r="I7" s="39"/>
      <c r="J7" s="32">
        <f t="shared" si="0"/>
        <v>2</v>
      </c>
      <c r="K7" s="39"/>
      <c r="L7" s="39"/>
      <c r="M7" s="39"/>
      <c r="N7" s="39"/>
      <c r="O7" s="39">
        <f t="shared" si="1"/>
        <v>0</v>
      </c>
      <c r="P7" s="53"/>
      <c r="Q7" s="53"/>
      <c r="R7" s="39"/>
      <c r="S7" s="53"/>
      <c r="T7" s="39"/>
      <c r="U7" s="39"/>
      <c r="V7" s="39"/>
      <c r="W7" s="39">
        <f t="shared" si="2"/>
        <v>0</v>
      </c>
      <c r="X7" s="40"/>
      <c r="Y7" s="41">
        <f t="shared" si="3"/>
        <v>58</v>
      </c>
      <c r="Z7" s="39" t="s">
        <v>120</v>
      </c>
      <c r="AA7" s="35">
        <v>43356</v>
      </c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72103</v>
      </c>
      <c r="G8" s="53">
        <v>73103</v>
      </c>
      <c r="H8" s="53">
        <v>73104</v>
      </c>
      <c r="I8" s="43"/>
      <c r="J8" s="32">
        <f t="shared" si="0"/>
        <v>3</v>
      </c>
      <c r="K8" s="39"/>
      <c r="L8" s="39"/>
      <c r="M8" s="39"/>
      <c r="N8" s="39"/>
      <c r="O8" s="39">
        <f t="shared" si="1"/>
        <v>0</v>
      </c>
      <c r="P8" s="53">
        <v>72103</v>
      </c>
      <c r="Q8" s="53">
        <v>72103</v>
      </c>
      <c r="R8" s="39">
        <v>73103</v>
      </c>
      <c r="S8" s="53">
        <v>73103</v>
      </c>
      <c r="T8" s="39"/>
      <c r="U8" s="39"/>
      <c r="V8" s="39"/>
      <c r="W8" s="39">
        <f t="shared" si="2"/>
        <v>4</v>
      </c>
      <c r="X8" s="40"/>
      <c r="Y8" s="41">
        <f t="shared" si="3"/>
        <v>187</v>
      </c>
      <c r="Z8" s="39" t="s">
        <v>256</v>
      </c>
      <c r="AA8" s="35">
        <v>43356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73105</v>
      </c>
      <c r="G9" s="53">
        <v>73012</v>
      </c>
      <c r="H9" s="53">
        <v>73016</v>
      </c>
      <c r="I9" s="43">
        <v>73110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73105</v>
      </c>
      <c r="Q9" s="53">
        <v>73105</v>
      </c>
      <c r="R9" s="39">
        <v>73012</v>
      </c>
      <c r="S9" s="53">
        <v>73106</v>
      </c>
      <c r="T9" s="53">
        <v>73110</v>
      </c>
      <c r="U9" s="39"/>
      <c r="V9" s="39"/>
      <c r="W9" s="39">
        <f t="shared" si="2"/>
        <v>5</v>
      </c>
      <c r="X9" s="40"/>
      <c r="Y9" s="41">
        <f t="shared" si="3"/>
        <v>261</v>
      </c>
      <c r="Z9" s="39" t="s">
        <v>120</v>
      </c>
      <c r="AA9" s="59">
        <v>43356</v>
      </c>
      <c r="AB9" s="44">
        <f>SUM(Y8:Y9)</f>
        <v>448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53">
        <v>73101</v>
      </c>
      <c r="G10" s="53">
        <v>72802</v>
      </c>
      <c r="H10" s="53">
        <v>72804</v>
      </c>
      <c r="I10" s="53"/>
      <c r="J10" s="32">
        <f t="shared" si="0"/>
        <v>3</v>
      </c>
      <c r="K10" s="39"/>
      <c r="L10" s="39"/>
      <c r="M10" s="39"/>
      <c r="N10" s="39"/>
      <c r="O10" s="39">
        <f t="shared" si="1"/>
        <v>0</v>
      </c>
      <c r="P10" s="53">
        <v>73101</v>
      </c>
      <c r="Q10" s="53">
        <v>73101</v>
      </c>
      <c r="R10" s="39">
        <v>72802</v>
      </c>
      <c r="S10" s="53"/>
      <c r="T10" s="39"/>
      <c r="U10" s="39"/>
      <c r="V10" s="39"/>
      <c r="W10" s="39">
        <f t="shared" si="2"/>
        <v>3</v>
      </c>
      <c r="X10" s="40"/>
      <c r="Y10" s="41">
        <f t="shared" si="3"/>
        <v>162</v>
      </c>
      <c r="Z10" s="39" t="s">
        <v>120</v>
      </c>
      <c r="AA10" s="59"/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F11" s="39"/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53"/>
      <c r="Q11" s="53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F12" s="39"/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53"/>
      <c r="Q12" s="53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53"/>
      <c r="Q13" s="53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>
        <v>72403</v>
      </c>
      <c r="G14" s="53">
        <v>72203</v>
      </c>
      <c r="H14" s="53">
        <v>72803</v>
      </c>
      <c r="I14" s="53"/>
      <c r="J14" s="32">
        <f t="shared" si="0"/>
        <v>3</v>
      </c>
      <c r="K14" s="53">
        <v>72202</v>
      </c>
      <c r="L14" s="39"/>
      <c r="M14" s="39"/>
      <c r="N14" s="39"/>
      <c r="O14" s="39">
        <f t="shared" si="1"/>
        <v>1</v>
      </c>
      <c r="P14" s="53">
        <v>72403</v>
      </c>
      <c r="Q14" s="53">
        <v>72403</v>
      </c>
      <c r="R14" s="39"/>
      <c r="S14" s="53"/>
      <c r="T14" s="39"/>
      <c r="U14" s="39"/>
      <c r="V14" s="39"/>
      <c r="W14" s="39">
        <f t="shared" si="2"/>
        <v>2</v>
      </c>
      <c r="X14" s="40"/>
      <c r="Y14" s="41">
        <f t="shared" si="3"/>
        <v>179</v>
      </c>
      <c r="Z14" s="39" t="s">
        <v>120</v>
      </c>
      <c r="AA14" s="35">
        <v>43356</v>
      </c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>
        <v>72804</v>
      </c>
      <c r="L15" s="39">
        <v>73102</v>
      </c>
      <c r="M15" s="39">
        <v>73104</v>
      </c>
      <c r="N15" s="53">
        <v>72803</v>
      </c>
      <c r="O15" s="39">
        <f t="shared" si="1"/>
        <v>4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100</v>
      </c>
      <c r="Z15" s="39" t="s">
        <v>362</v>
      </c>
      <c r="AA15" s="35">
        <v>43356</v>
      </c>
      <c r="AB15" s="40">
        <f>+Y14+Y15</f>
        <v>279</v>
      </c>
      <c r="AD15" s="34"/>
      <c r="AK15" s="38"/>
    </row>
    <row r="16" spans="1:37" x14ac:dyDescent="0.2">
      <c r="A16" t="s">
        <v>253</v>
      </c>
      <c r="B16" s="2" t="s">
        <v>439</v>
      </c>
      <c r="C16">
        <v>8</v>
      </c>
      <c r="D16" s="5">
        <v>29</v>
      </c>
      <c r="E16" s="5">
        <v>25</v>
      </c>
      <c r="F16" s="2">
        <v>72346</v>
      </c>
      <c r="G16" s="2">
        <v>72349</v>
      </c>
      <c r="H16" s="2">
        <v>72348</v>
      </c>
      <c r="I16" s="2"/>
      <c r="J16" s="32">
        <f t="shared" si="0"/>
        <v>3</v>
      </c>
      <c r="K16" s="53">
        <v>72507</v>
      </c>
      <c r="L16" s="39"/>
      <c r="M16" s="39"/>
      <c r="N16" s="39"/>
      <c r="O16" s="39">
        <f t="shared" si="1"/>
        <v>1</v>
      </c>
      <c r="P16" s="53">
        <v>72346</v>
      </c>
      <c r="Q16" s="53">
        <v>72349</v>
      </c>
      <c r="R16" s="39"/>
      <c r="S16" s="53"/>
      <c r="T16" s="39"/>
      <c r="U16" s="39"/>
      <c r="V16" s="39"/>
      <c r="W16" s="39">
        <f t="shared" si="2"/>
        <v>2</v>
      </c>
      <c r="X16" s="40"/>
      <c r="Y16" s="41">
        <f t="shared" si="3"/>
        <v>162</v>
      </c>
      <c r="Z16" s="2" t="s">
        <v>120</v>
      </c>
      <c r="AA16" s="42">
        <v>43360</v>
      </c>
      <c r="AB16" s="42"/>
      <c r="AC16" s="39"/>
      <c r="AD16" s="34"/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440</v>
      </c>
      <c r="B18" s="53" t="s">
        <v>441</v>
      </c>
      <c r="C18" s="54">
        <v>8</v>
      </c>
      <c r="D18" s="34">
        <v>29</v>
      </c>
      <c r="E18" s="34">
        <v>25</v>
      </c>
      <c r="F18" s="53">
        <v>72400</v>
      </c>
      <c r="G18" s="53">
        <v>72401</v>
      </c>
      <c r="H18" s="39"/>
      <c r="I18" s="39"/>
      <c r="J18" s="32">
        <f t="shared" ref="J18:J21" si="4">COUNT(F18:I18)</f>
        <v>2</v>
      </c>
      <c r="K18" s="53">
        <v>72100</v>
      </c>
      <c r="L18" s="39"/>
      <c r="M18" s="39"/>
      <c r="N18" s="39"/>
      <c r="O18" s="39">
        <f t="shared" ref="O18:O21" si="5">COUNT(K18:N18)</f>
        <v>1</v>
      </c>
      <c r="P18" s="53">
        <v>72400</v>
      </c>
      <c r="Q18" s="53">
        <v>72401</v>
      </c>
      <c r="R18" s="39"/>
      <c r="S18" s="53"/>
      <c r="T18" s="39"/>
      <c r="U18" s="39"/>
      <c r="V18" s="39"/>
      <c r="W18" s="39">
        <f t="shared" si="2"/>
        <v>2</v>
      </c>
      <c r="X18" s="40"/>
      <c r="Y18" s="41">
        <f t="shared" si="3"/>
        <v>133</v>
      </c>
      <c r="Z18" s="53" t="s">
        <v>120</v>
      </c>
      <c r="AA18" s="35">
        <v>43356</v>
      </c>
      <c r="AB18" s="40"/>
      <c r="AC18" s="31"/>
      <c r="AD18" s="34"/>
      <c r="AK18" s="38"/>
    </row>
    <row r="19" spans="1:37" x14ac:dyDescent="0.2">
      <c r="A19" s="53" t="s">
        <v>442</v>
      </c>
      <c r="B19" s="53" t="s">
        <v>443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6">COUNT(F19:I19)</f>
        <v>0</v>
      </c>
      <c r="K19" s="53">
        <v>73108</v>
      </c>
      <c r="L19" s="39">
        <v>73111</v>
      </c>
      <c r="M19" s="39"/>
      <c r="N19" s="39"/>
      <c r="O19" s="39">
        <f t="shared" ref="O19" si="7">COUNT(K19:N19)</f>
        <v>2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50</v>
      </c>
      <c r="Z19" s="53" t="s">
        <v>120</v>
      </c>
      <c r="AA19" s="35">
        <v>43360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5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5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39" t="s">
        <v>58</v>
      </c>
      <c r="B24" s="39" t="s">
        <v>59</v>
      </c>
      <c r="C24" s="32">
        <v>7</v>
      </c>
      <c r="D24" s="34">
        <v>34</v>
      </c>
      <c r="E24" s="34">
        <v>27</v>
      </c>
      <c r="F24" s="53">
        <v>72509</v>
      </c>
      <c r="G24" s="53"/>
      <c r="H24" s="39"/>
      <c r="I24" s="39"/>
      <c r="J24" s="32">
        <f t="shared" si="0"/>
        <v>1</v>
      </c>
      <c r="K24" s="39">
        <v>72512</v>
      </c>
      <c r="L24" s="39"/>
      <c r="M24" s="39"/>
      <c r="N24" s="39"/>
      <c r="O24" s="39">
        <f t="shared" si="1"/>
        <v>1</v>
      </c>
      <c r="P24" s="53">
        <v>72509</v>
      </c>
      <c r="Q24" s="53"/>
      <c r="R24" s="39"/>
      <c r="S24" s="53"/>
      <c r="T24" s="39"/>
      <c r="U24" s="39"/>
      <c r="V24" s="39"/>
      <c r="W24" s="39">
        <f t="shared" si="2"/>
        <v>1</v>
      </c>
      <c r="X24" s="40"/>
      <c r="Y24" s="41">
        <f t="shared" si="3"/>
        <v>86</v>
      </c>
      <c r="Z24" s="39" t="s">
        <v>120</v>
      </c>
      <c r="AA24" s="35">
        <v>43356</v>
      </c>
      <c r="AB24" s="42"/>
      <c r="AD24" s="34"/>
      <c r="AK24" s="38"/>
    </row>
    <row r="25" spans="1:37" x14ac:dyDescent="0.2">
      <c r="A25" s="53" t="s">
        <v>418</v>
      </c>
      <c r="B25" s="53" t="s">
        <v>419</v>
      </c>
      <c r="C25" s="54">
        <v>8</v>
      </c>
      <c r="D25" s="34">
        <v>29</v>
      </c>
      <c r="E25" s="34">
        <v>25</v>
      </c>
      <c r="F25" s="53"/>
      <c r="G25" s="39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53" t="s">
        <v>120</v>
      </c>
      <c r="AA25" s="35"/>
      <c r="AB25" s="42"/>
      <c r="AD25" s="34"/>
      <c r="AK25" s="38"/>
    </row>
    <row r="26" spans="1:37" x14ac:dyDescent="0.2">
      <c r="A26" s="39" t="s">
        <v>14</v>
      </c>
      <c r="B26" s="39" t="s">
        <v>45</v>
      </c>
      <c r="C26" s="32">
        <v>7</v>
      </c>
      <c r="D26" s="34">
        <v>34</v>
      </c>
      <c r="E26" s="34">
        <v>27</v>
      </c>
      <c r="F26" s="39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39" t="s">
        <v>120</v>
      </c>
      <c r="AA26" s="35"/>
      <c r="AB26" s="42"/>
      <c r="AD26" s="34"/>
      <c r="AK26" s="38"/>
    </row>
    <row r="27" spans="1:37" x14ac:dyDescent="0.2">
      <c r="A27" s="39" t="s">
        <v>50</v>
      </c>
      <c r="B27" s="39" t="s">
        <v>86</v>
      </c>
      <c r="C27" s="32">
        <v>6</v>
      </c>
      <c r="D27" s="34">
        <v>40</v>
      </c>
      <c r="E27" s="34">
        <v>29</v>
      </c>
      <c r="F27" s="53">
        <v>72002</v>
      </c>
      <c r="G27" s="53"/>
      <c r="H27" s="39"/>
      <c r="I27" s="39"/>
      <c r="J27" s="32">
        <f t="shared" si="0"/>
        <v>1</v>
      </c>
      <c r="K27" s="39">
        <v>73111</v>
      </c>
      <c r="L27" s="39"/>
      <c r="M27" s="39"/>
      <c r="N27" s="39"/>
      <c r="O27" s="39">
        <f t="shared" si="1"/>
        <v>1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69</v>
      </c>
      <c r="Z27" s="39" t="s">
        <v>120</v>
      </c>
      <c r="AA27" s="35">
        <v>43356</v>
      </c>
      <c r="AB27" s="40"/>
      <c r="AD27" s="34"/>
      <c r="AK27" s="38"/>
    </row>
    <row r="28" spans="1:37" x14ac:dyDescent="0.2">
      <c r="A28" s="39" t="s">
        <v>47</v>
      </c>
      <c r="B28" s="39" t="s">
        <v>380</v>
      </c>
      <c r="C28" s="32">
        <v>8</v>
      </c>
      <c r="D28" s="34">
        <v>29</v>
      </c>
      <c r="E28" s="34">
        <v>25</v>
      </c>
      <c r="F28" s="53"/>
      <c r="G28" s="39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327</v>
      </c>
      <c r="B29" s="39" t="s">
        <v>328</v>
      </c>
      <c r="C29" s="32">
        <v>7</v>
      </c>
      <c r="D29" s="34">
        <v>34</v>
      </c>
      <c r="E29" s="34">
        <v>27</v>
      </c>
      <c r="F29" s="53"/>
      <c r="G29" s="53"/>
      <c r="H29" s="53"/>
      <c r="I29" s="53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46" t="s">
        <v>120</v>
      </c>
      <c r="AA29" s="42"/>
      <c r="AB29" s="40"/>
      <c r="AD29" s="34"/>
      <c r="AI29" s="39"/>
      <c r="AK29" s="38"/>
    </row>
    <row r="30" spans="1:37" x14ac:dyDescent="0.2">
      <c r="A30" s="53" t="s">
        <v>47</v>
      </c>
      <c r="B30" s="53" t="s">
        <v>422</v>
      </c>
      <c r="C30" s="54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39" t="s">
        <v>36</v>
      </c>
      <c r="B31" s="39" t="s">
        <v>258</v>
      </c>
      <c r="C31" s="32">
        <v>8</v>
      </c>
      <c r="D31" s="34">
        <v>29</v>
      </c>
      <c r="E31" s="34">
        <v>25</v>
      </c>
      <c r="F31" s="53">
        <v>72800</v>
      </c>
      <c r="G31" s="53">
        <v>73100</v>
      </c>
      <c r="H31" s="53"/>
      <c r="I31" s="39"/>
      <c r="J31" s="32">
        <f t="shared" si="0"/>
        <v>2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58</v>
      </c>
      <c r="Z31" s="39" t="s">
        <v>120</v>
      </c>
      <c r="AA31" s="35">
        <v>43356</v>
      </c>
      <c r="AB31" s="40"/>
      <c r="AD31" s="34"/>
      <c r="AF31" s="39"/>
      <c r="AK31" s="38"/>
    </row>
    <row r="32" spans="1:37" x14ac:dyDescent="0.2">
      <c r="A32" s="53" t="s">
        <v>429</v>
      </c>
      <c r="B32" s="53" t="s">
        <v>430</v>
      </c>
      <c r="C32" s="54">
        <v>5</v>
      </c>
      <c r="D32" s="34">
        <v>47</v>
      </c>
      <c r="E32" s="34">
        <v>32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57" t="s">
        <v>180</v>
      </c>
      <c r="AA32" s="35"/>
      <c r="AB32" s="40"/>
      <c r="AD32" s="34"/>
      <c r="AF32" s="39"/>
      <c r="AK32" s="38"/>
    </row>
    <row r="33" spans="1:37" x14ac:dyDescent="0.2">
      <c r="A33" s="39" t="s">
        <v>281</v>
      </c>
      <c r="B33" s="39" t="s">
        <v>353</v>
      </c>
      <c r="C33" s="32">
        <v>8</v>
      </c>
      <c r="D33" s="34">
        <v>29</v>
      </c>
      <c r="E33" s="34">
        <v>25</v>
      </c>
      <c r="F33" s="39"/>
      <c r="G33" s="39"/>
      <c r="H33" s="39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39" t="s">
        <v>385</v>
      </c>
      <c r="AA33" s="35"/>
      <c r="AB33" s="40"/>
      <c r="AD33" s="34"/>
      <c r="AF33" s="39"/>
      <c r="AK33" s="38"/>
    </row>
    <row r="34" spans="1:37" x14ac:dyDescent="0.2">
      <c r="A34" s="39" t="s">
        <v>74</v>
      </c>
      <c r="B34" s="39" t="s">
        <v>75</v>
      </c>
      <c r="C34" s="32">
        <v>8</v>
      </c>
      <c r="D34" s="34">
        <v>29</v>
      </c>
      <c r="E34" s="34">
        <v>25</v>
      </c>
      <c r="F34" s="53"/>
      <c r="G34" s="39"/>
      <c r="H34" s="39"/>
      <c r="I34" s="39"/>
      <c r="J34" s="32">
        <f t="shared" si="0"/>
        <v>0</v>
      </c>
      <c r="K34" s="39">
        <v>72205</v>
      </c>
      <c r="L34" s="39">
        <v>73107</v>
      </c>
      <c r="M34" s="39">
        <v>73110</v>
      </c>
      <c r="N34" s="39"/>
      <c r="O34" s="39">
        <f t="shared" si="1"/>
        <v>3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75</v>
      </c>
      <c r="Z34" s="39" t="s">
        <v>120</v>
      </c>
      <c r="AA34" s="42">
        <v>43356</v>
      </c>
      <c r="AB34" s="42"/>
      <c r="AD34" s="34"/>
      <c r="AF34" s="39"/>
      <c r="AK34" s="38"/>
    </row>
    <row r="35" spans="1:37" x14ac:dyDescent="0.2">
      <c r="A35" s="39" t="s">
        <v>0</v>
      </c>
      <c r="B35" s="39" t="s">
        <v>195</v>
      </c>
      <c r="C35" s="32">
        <v>7</v>
      </c>
      <c r="D35" s="34">
        <v>34</v>
      </c>
      <c r="E35" s="34">
        <v>27</v>
      </c>
      <c r="F35" s="53"/>
      <c r="G35" s="53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35"/>
      <c r="AB35" s="42"/>
      <c r="AD35" s="34"/>
      <c r="AF35" s="39"/>
      <c r="AK35" s="38"/>
    </row>
    <row r="36" spans="1:37" x14ac:dyDescent="0.2">
      <c r="A36" s="39" t="s">
        <v>337</v>
      </c>
      <c r="B36" s="39" t="s">
        <v>195</v>
      </c>
      <c r="C36" s="32">
        <v>8</v>
      </c>
      <c r="D36" s="34">
        <v>29</v>
      </c>
      <c r="E36" s="34">
        <v>25</v>
      </c>
      <c r="F36" s="39"/>
      <c r="G36" s="39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0"/>
      <c r="AD36" s="34"/>
      <c r="AF36" s="39"/>
      <c r="AK36" s="38"/>
    </row>
    <row r="37" spans="1:37" x14ac:dyDescent="0.2">
      <c r="A37" s="39" t="s">
        <v>145</v>
      </c>
      <c r="B37" s="39" t="s">
        <v>25</v>
      </c>
      <c r="C37" s="32">
        <v>6</v>
      </c>
      <c r="D37" s="34">
        <v>40</v>
      </c>
      <c r="E37" s="34">
        <v>29</v>
      </c>
      <c r="F37" s="53"/>
      <c r="G37" s="53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11</v>
      </c>
      <c r="B38" s="39" t="s">
        <v>12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C38" s="31"/>
      <c r="AD38" s="34"/>
      <c r="AE38" s="34"/>
      <c r="AK38" s="38"/>
    </row>
    <row r="39" spans="1:37" x14ac:dyDescent="0.2">
      <c r="A39" s="39" t="s">
        <v>239</v>
      </c>
      <c r="B39" s="39" t="s">
        <v>207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2"/>
      <c r="AC39" s="39"/>
      <c r="AD39" s="34"/>
      <c r="AF39" s="47"/>
      <c r="AG39" s="31"/>
      <c r="AK39" s="38"/>
    </row>
    <row r="40" spans="1:37" x14ac:dyDescent="0.2">
      <c r="A40" s="39" t="s">
        <v>23</v>
      </c>
      <c r="B40" s="39" t="s">
        <v>131</v>
      </c>
      <c r="C40" s="32">
        <v>8</v>
      </c>
      <c r="D40" s="34">
        <v>29</v>
      </c>
      <c r="E40" s="34">
        <v>25</v>
      </c>
      <c r="F40" s="53"/>
      <c r="G40" s="39"/>
      <c r="H40" s="39"/>
      <c r="I40" s="39"/>
      <c r="J40" s="32">
        <f t="shared" si="0"/>
        <v>0</v>
      </c>
      <c r="K40" s="39">
        <v>72800</v>
      </c>
      <c r="L40" s="39">
        <v>73100</v>
      </c>
      <c r="M40" s="39"/>
      <c r="N40" s="39"/>
      <c r="O40" s="39">
        <f t="shared" si="1"/>
        <v>2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50</v>
      </c>
      <c r="Z40" s="39" t="s">
        <v>120</v>
      </c>
      <c r="AA40" s="59">
        <v>43356</v>
      </c>
      <c r="AB40" s="40"/>
      <c r="AC40" s="35"/>
      <c r="AD40" s="34"/>
    </row>
    <row r="41" spans="1:37" x14ac:dyDescent="0.2">
      <c r="A41" s="39" t="s">
        <v>369</v>
      </c>
      <c r="B41" s="39" t="s">
        <v>231</v>
      </c>
      <c r="C41" s="32">
        <v>8</v>
      </c>
      <c r="D41" s="34">
        <v>29</v>
      </c>
      <c r="E41" s="34">
        <v>25</v>
      </c>
      <c r="F41" s="53">
        <v>72801</v>
      </c>
      <c r="G41" s="53">
        <v>73109</v>
      </c>
      <c r="H41" s="53"/>
      <c r="I41" s="53"/>
      <c r="J41" s="32">
        <f t="shared" si="0"/>
        <v>2</v>
      </c>
      <c r="K41" s="39">
        <v>72802</v>
      </c>
      <c r="L41" s="39">
        <v>73106</v>
      </c>
      <c r="M41" s="39"/>
      <c r="N41" s="39"/>
      <c r="O41" s="39">
        <f t="shared" si="1"/>
        <v>2</v>
      </c>
      <c r="P41" s="53">
        <v>72801</v>
      </c>
      <c r="Q41" s="53">
        <v>72801</v>
      </c>
      <c r="R41" s="39">
        <v>73109</v>
      </c>
      <c r="S41" s="53">
        <v>73109</v>
      </c>
      <c r="T41" s="39"/>
      <c r="U41" s="39"/>
      <c r="V41" s="39"/>
      <c r="W41" s="39">
        <f t="shared" si="2"/>
        <v>4</v>
      </c>
      <c r="X41" s="40"/>
      <c r="Y41" s="41">
        <f t="shared" si="3"/>
        <v>208</v>
      </c>
      <c r="Z41" s="39" t="s">
        <v>120</v>
      </c>
      <c r="AA41" s="35">
        <v>43356</v>
      </c>
      <c r="AB41" s="40"/>
      <c r="AC41" s="35"/>
      <c r="AD41" s="34"/>
      <c r="AF41" s="47"/>
      <c r="AG41" s="31"/>
      <c r="AK41" s="38"/>
    </row>
    <row r="42" spans="1:37" x14ac:dyDescent="0.2">
      <c r="A42" s="39" t="s">
        <v>350</v>
      </c>
      <c r="B42" s="39" t="s">
        <v>231</v>
      </c>
      <c r="C42" s="32">
        <v>6</v>
      </c>
      <c r="D42" s="34">
        <v>40</v>
      </c>
      <c r="E42" s="34">
        <v>29</v>
      </c>
      <c r="F42" s="53"/>
      <c r="G42" s="39"/>
      <c r="H42" s="39"/>
      <c r="I42" s="39"/>
      <c r="J42" s="32">
        <f t="shared" si="0"/>
        <v>0</v>
      </c>
      <c r="K42" s="39"/>
      <c r="L42" s="39"/>
      <c r="M42" s="39"/>
      <c r="N42" s="39"/>
      <c r="O42" s="39">
        <f t="shared" si="1"/>
        <v>0</v>
      </c>
      <c r="P42" s="53"/>
      <c r="Q42" s="53"/>
      <c r="R42" s="39"/>
      <c r="S42" s="53"/>
      <c r="T42" s="39"/>
      <c r="U42" s="39"/>
      <c r="V42" s="39"/>
      <c r="W42" s="39">
        <f t="shared" si="2"/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53" t="s">
        <v>47</v>
      </c>
      <c r="B43" s="53" t="s">
        <v>434</v>
      </c>
      <c r="C43" s="32">
        <v>8</v>
      </c>
      <c r="D43" s="34">
        <v>29</v>
      </c>
      <c r="E43" s="34">
        <v>25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433</v>
      </c>
      <c r="B44" s="53" t="s">
        <v>434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39" t="s">
        <v>264</v>
      </c>
      <c r="B45" s="39" t="s">
        <v>73</v>
      </c>
      <c r="C45" s="32">
        <v>8</v>
      </c>
      <c r="D45" s="34">
        <v>29</v>
      </c>
      <c r="E45" s="34">
        <v>25</v>
      </c>
      <c r="F45" s="39"/>
      <c r="G45" s="39"/>
      <c r="H45" s="39"/>
      <c r="I45" s="39"/>
      <c r="J45" s="32">
        <f t="shared" si="0"/>
        <v>0</v>
      </c>
      <c r="K45" s="39">
        <v>72349</v>
      </c>
      <c r="L45" s="39">
        <v>72348</v>
      </c>
      <c r="M45" s="39"/>
      <c r="N45" s="39"/>
      <c r="O45" s="39">
        <f t="shared" si="1"/>
        <v>2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50</v>
      </c>
      <c r="Z45" s="39" t="s">
        <v>269</v>
      </c>
      <c r="AA45" s="42">
        <v>43356</v>
      </c>
      <c r="AB45" s="20"/>
      <c r="AC45" s="39"/>
      <c r="AD45" s="34"/>
      <c r="AF45" s="39"/>
      <c r="AK45" s="38"/>
    </row>
    <row r="46" spans="1:37" x14ac:dyDescent="0.2">
      <c r="A46" s="39" t="s">
        <v>72</v>
      </c>
      <c r="B46" s="39" t="s">
        <v>73</v>
      </c>
      <c r="C46" s="32">
        <v>8</v>
      </c>
      <c r="D46" s="34">
        <v>29</v>
      </c>
      <c r="E46" s="34">
        <v>25</v>
      </c>
      <c r="F46" s="53"/>
      <c r="G46" s="53"/>
      <c r="H46" s="53"/>
      <c r="I46" s="53"/>
      <c r="J46" s="32">
        <f t="shared" si="0"/>
        <v>0</v>
      </c>
      <c r="K46" s="39">
        <v>72348</v>
      </c>
      <c r="L46" s="39"/>
      <c r="M46" s="39"/>
      <c r="N46" s="39"/>
      <c r="O46" s="39">
        <f t="shared" si="1"/>
        <v>1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si="3"/>
        <v>25</v>
      </c>
      <c r="Z46" s="39" t="s">
        <v>120</v>
      </c>
      <c r="AA46" s="35">
        <v>43356</v>
      </c>
      <c r="AB46" s="48"/>
      <c r="AC46" s="39"/>
      <c r="AD46" s="34"/>
      <c r="AF46" s="39"/>
      <c r="AK46" s="38"/>
    </row>
    <row r="47" spans="1:37" x14ac:dyDescent="0.2">
      <c r="A47" s="39" t="s">
        <v>78</v>
      </c>
      <c r="B47" s="39" t="s">
        <v>160</v>
      </c>
      <c r="C47" s="32">
        <v>8</v>
      </c>
      <c r="D47" s="34">
        <v>29</v>
      </c>
      <c r="E47" s="34">
        <v>25</v>
      </c>
      <c r="F47" s="39"/>
      <c r="G47" s="39"/>
      <c r="H47" s="39"/>
      <c r="I47" s="39"/>
      <c r="J47" s="32">
        <f t="shared" si="0"/>
        <v>0</v>
      </c>
      <c r="K47" s="39"/>
      <c r="L47" s="39"/>
      <c r="M47" s="39"/>
      <c r="N47" s="39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120</v>
      </c>
      <c r="AA47" s="35"/>
      <c r="AB47" s="42"/>
      <c r="AC47" s="39"/>
      <c r="AD47" s="34"/>
      <c r="AF47" s="39"/>
      <c r="AK47" s="38"/>
    </row>
    <row r="48" spans="1:37" x14ac:dyDescent="0.2">
      <c r="A48" s="39" t="s">
        <v>201</v>
      </c>
      <c r="B48" s="39" t="s">
        <v>202</v>
      </c>
      <c r="C48" s="32">
        <v>8</v>
      </c>
      <c r="D48" s="34">
        <v>29</v>
      </c>
      <c r="E48" s="34">
        <v>25</v>
      </c>
      <c r="F48" s="53"/>
      <c r="G48" s="39"/>
      <c r="H48" s="39"/>
      <c r="I48" s="39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2"/>
      <c r="AC48" s="39"/>
      <c r="AD48" s="34"/>
      <c r="AF48" s="39"/>
      <c r="AK48" s="38"/>
    </row>
    <row r="49" spans="1:37" x14ac:dyDescent="0.2">
      <c r="A49" s="39" t="s">
        <v>21</v>
      </c>
      <c r="B49" s="39" t="s">
        <v>22</v>
      </c>
      <c r="C49" s="32">
        <v>6</v>
      </c>
      <c r="D49" s="34">
        <v>40</v>
      </c>
      <c r="E49" s="34">
        <v>29</v>
      </c>
      <c r="F49" s="53">
        <v>72404</v>
      </c>
      <c r="G49" s="39"/>
      <c r="H49" s="39"/>
      <c r="I49" s="39"/>
      <c r="J49" s="32">
        <f t="shared" si="0"/>
        <v>1</v>
      </c>
      <c r="K49" s="39"/>
      <c r="L49" s="39"/>
      <c r="M49" s="39"/>
      <c r="N49" s="39"/>
      <c r="O49" s="39">
        <f t="shared" si="1"/>
        <v>0</v>
      </c>
      <c r="P49" s="53">
        <v>72404</v>
      </c>
      <c r="Q49" s="53"/>
      <c r="R49" s="39"/>
      <c r="S49" s="53"/>
      <c r="T49" s="39"/>
      <c r="U49" s="39"/>
      <c r="V49" s="39"/>
      <c r="W49" s="39">
        <f t="shared" si="2"/>
        <v>1</v>
      </c>
      <c r="X49" s="40"/>
      <c r="Y49" s="41">
        <f t="shared" si="3"/>
        <v>65</v>
      </c>
      <c r="Z49" s="39" t="s">
        <v>120</v>
      </c>
      <c r="AA49" s="35">
        <v>43356</v>
      </c>
      <c r="AB49" s="42"/>
      <c r="AC49" s="39"/>
      <c r="AD49" s="34"/>
      <c r="AF49" s="39"/>
      <c r="AK49" s="38"/>
    </row>
    <row r="50" spans="1:37" x14ac:dyDescent="0.2">
      <c r="A50" s="39" t="s">
        <v>294</v>
      </c>
      <c r="B50" s="39" t="s">
        <v>295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49" t="s">
        <v>180</v>
      </c>
      <c r="AA50" s="35"/>
      <c r="AB50" s="40"/>
      <c r="AC50" s="39"/>
      <c r="AD50" s="34">
        <f>+Y50</f>
        <v>0</v>
      </c>
      <c r="AF50" s="39"/>
      <c r="AK50" s="38"/>
    </row>
    <row r="51" spans="1:37" x14ac:dyDescent="0.2">
      <c r="A51" s="39" t="s">
        <v>406</v>
      </c>
      <c r="B51" s="39" t="s">
        <v>407</v>
      </c>
      <c r="C51" s="32">
        <v>8</v>
      </c>
      <c r="D51" s="34">
        <v>29</v>
      </c>
      <c r="E51" s="34">
        <v>25</v>
      </c>
      <c r="F51" s="53"/>
      <c r="G51" s="53"/>
      <c r="H51" s="53"/>
      <c r="I51" s="53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0"/>
      <c r="AC51" s="39"/>
      <c r="AD51" s="34"/>
      <c r="AF51" s="39"/>
      <c r="AI51" s="39"/>
      <c r="AK51" s="38"/>
    </row>
    <row r="52" spans="1:37" x14ac:dyDescent="0.2">
      <c r="A52" s="39" t="s">
        <v>0</v>
      </c>
      <c r="B52" s="39" t="s">
        <v>37</v>
      </c>
      <c r="C52" s="32">
        <v>7</v>
      </c>
      <c r="D52" s="34">
        <v>34</v>
      </c>
      <c r="E52" s="34">
        <v>27</v>
      </c>
      <c r="F52" s="53"/>
      <c r="G52" s="53"/>
      <c r="H52" s="53"/>
      <c r="I52" s="53"/>
      <c r="J52" s="32">
        <f t="shared" si="0"/>
        <v>0</v>
      </c>
      <c r="K52" s="39"/>
      <c r="L52" s="39"/>
      <c r="M52" s="39"/>
      <c r="N52" s="39"/>
      <c r="O52" s="39">
        <f t="shared" si="1"/>
        <v>0</v>
      </c>
      <c r="P52" s="53"/>
      <c r="Q52" s="53"/>
      <c r="R52" s="39"/>
      <c r="S52" s="53"/>
      <c r="T52" s="39"/>
      <c r="U52" s="39"/>
      <c r="V52" s="39"/>
      <c r="W52" s="39">
        <f t="shared" si="2"/>
        <v>0</v>
      </c>
      <c r="X52" s="40"/>
      <c r="Y52" s="41">
        <f t="shared" si="3"/>
        <v>0</v>
      </c>
      <c r="Z52" s="39" t="s">
        <v>120</v>
      </c>
      <c r="AA52" s="42"/>
      <c r="AB52" s="42"/>
      <c r="AC52" s="35"/>
      <c r="AD52" s="34"/>
      <c r="AF52" s="39"/>
      <c r="AI52" s="39"/>
      <c r="AK52" s="38"/>
    </row>
    <row r="53" spans="1:37" x14ac:dyDescent="0.2">
      <c r="A53" s="39" t="s">
        <v>27</v>
      </c>
      <c r="B53" s="39" t="s">
        <v>37</v>
      </c>
      <c r="C53" s="32">
        <v>8</v>
      </c>
      <c r="D53" s="34">
        <v>29</v>
      </c>
      <c r="E53" s="34">
        <v>25</v>
      </c>
      <c r="F53" s="39"/>
      <c r="G53" s="39"/>
      <c r="H53" s="39"/>
      <c r="I53" s="39"/>
      <c r="J53" s="32">
        <f t="shared" si="0"/>
        <v>0</v>
      </c>
      <c r="K53" s="39"/>
      <c r="L53" s="39"/>
      <c r="M53" s="39"/>
      <c r="N53" s="39"/>
      <c r="O53" s="39">
        <f t="shared" si="1"/>
        <v>0</v>
      </c>
      <c r="P53" s="53"/>
      <c r="Q53" s="53"/>
      <c r="R53" s="39"/>
      <c r="S53" s="53"/>
      <c r="T53" s="39"/>
      <c r="U53" s="39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42"/>
      <c r="AB53" s="44"/>
      <c r="AC53" s="39"/>
      <c r="AD53" s="34"/>
      <c r="AK53" s="38"/>
    </row>
    <row r="54" spans="1:37" x14ac:dyDescent="0.2">
      <c r="A54" t="s">
        <v>245</v>
      </c>
      <c r="B54" s="2" t="s">
        <v>246</v>
      </c>
      <c r="C54">
        <v>6</v>
      </c>
      <c r="D54" s="5">
        <v>40</v>
      </c>
      <c r="E54" s="5">
        <v>29</v>
      </c>
      <c r="F54" s="2"/>
      <c r="G54" s="2"/>
      <c r="H54" s="2"/>
      <c r="I54" s="2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39"/>
      <c r="S54" s="53"/>
      <c r="T54" s="39"/>
      <c r="U54" s="39"/>
      <c r="V54" s="39"/>
      <c r="W54" s="39">
        <f t="shared" si="2"/>
        <v>0</v>
      </c>
      <c r="X54" s="40"/>
      <c r="Y54" s="41">
        <f t="shared" si="3"/>
        <v>0</v>
      </c>
      <c r="Z54" s="2" t="s">
        <v>120</v>
      </c>
      <c r="AA54" s="42"/>
      <c r="AB54" s="42"/>
      <c r="AC54" s="39"/>
      <c r="AD54" s="34"/>
      <c r="AK54" s="38"/>
    </row>
    <row r="55" spans="1:37" x14ac:dyDescent="0.2">
      <c r="A55" s="39" t="s">
        <v>162</v>
      </c>
      <c r="B55" s="39" t="s">
        <v>163</v>
      </c>
      <c r="C55" s="32">
        <v>6</v>
      </c>
      <c r="D55" s="34">
        <v>40</v>
      </c>
      <c r="E55" s="34">
        <v>29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35"/>
      <c r="AB55" s="42"/>
      <c r="AC55" s="39"/>
      <c r="AD55" s="34"/>
      <c r="AF55" s="39"/>
      <c r="AK55" s="38"/>
    </row>
    <row r="56" spans="1:37" x14ac:dyDescent="0.2">
      <c r="A56" s="39" t="s">
        <v>72</v>
      </c>
      <c r="B56" s="39" t="s">
        <v>138</v>
      </c>
      <c r="C56" s="32">
        <v>8</v>
      </c>
      <c r="D56" s="34">
        <v>29</v>
      </c>
      <c r="E56" s="34">
        <v>25</v>
      </c>
      <c r="F56" s="39"/>
      <c r="G56" s="39"/>
      <c r="H56" s="39"/>
      <c r="I56" s="39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39" t="s">
        <v>120</v>
      </c>
      <c r="AA56" s="35"/>
      <c r="AB56" s="42"/>
      <c r="AC56" s="39"/>
      <c r="AD56" s="34"/>
      <c r="AF56" s="39"/>
      <c r="AK56" s="38"/>
    </row>
    <row r="57" spans="1:37" x14ac:dyDescent="0.2">
      <c r="A57" s="39" t="s">
        <v>259</v>
      </c>
      <c r="B57" s="39" t="s">
        <v>260</v>
      </c>
      <c r="C57" s="32">
        <v>8</v>
      </c>
      <c r="D57" s="34">
        <v>29</v>
      </c>
      <c r="E57" s="34">
        <v>25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0"/>
      <c r="AC57" s="35"/>
      <c r="AD57" s="40"/>
      <c r="AF57" s="39"/>
      <c r="AK57" s="38"/>
    </row>
    <row r="58" spans="1:37" x14ac:dyDescent="0.2">
      <c r="A58" s="39" t="s">
        <v>224</v>
      </c>
      <c r="B58" s="39" t="s">
        <v>223</v>
      </c>
      <c r="C58" s="32">
        <v>8</v>
      </c>
      <c r="D58" s="34">
        <v>29</v>
      </c>
      <c r="E58" s="34">
        <v>25</v>
      </c>
      <c r="F58" s="53"/>
      <c r="G58" s="39"/>
      <c r="H58" s="39"/>
      <c r="I58" s="39"/>
      <c r="J58" s="32">
        <f t="shared" si="0"/>
        <v>0</v>
      </c>
      <c r="K58" s="39">
        <v>72001</v>
      </c>
      <c r="L58" s="39">
        <v>72002</v>
      </c>
      <c r="M58" s="39"/>
      <c r="N58" s="39"/>
      <c r="O58" s="39">
        <f t="shared" si="1"/>
        <v>2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50</v>
      </c>
      <c r="Z58" s="39" t="s">
        <v>120</v>
      </c>
      <c r="AA58" s="35">
        <v>43356</v>
      </c>
      <c r="AB58" s="42"/>
      <c r="AC58" s="35"/>
      <c r="AD58" s="40"/>
      <c r="AK58" s="38"/>
    </row>
    <row r="59" spans="1:37" x14ac:dyDescent="0.2">
      <c r="A59" s="39" t="s">
        <v>78</v>
      </c>
      <c r="B59" s="39" t="s">
        <v>79</v>
      </c>
      <c r="C59" s="32">
        <v>8</v>
      </c>
      <c r="D59" s="34">
        <v>29</v>
      </c>
      <c r="E59" s="34">
        <v>25</v>
      </c>
      <c r="F59" s="53"/>
      <c r="G59" s="53"/>
      <c r="H59" s="53"/>
      <c r="I59" s="39"/>
      <c r="J59" s="32">
        <f t="shared" si="0"/>
        <v>0</v>
      </c>
      <c r="K59" s="39"/>
      <c r="L59" s="39"/>
      <c r="M59" s="39"/>
      <c r="N59" s="39"/>
      <c r="O59" s="39">
        <f t="shared" si="1"/>
        <v>0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0</v>
      </c>
      <c r="Z59" s="39" t="s">
        <v>120</v>
      </c>
      <c r="AA59" s="35"/>
      <c r="AB59" s="42"/>
      <c r="AC59" s="48"/>
      <c r="AD59" s="40"/>
      <c r="AK59" s="38"/>
    </row>
    <row r="60" spans="1:37" x14ac:dyDescent="0.2">
      <c r="A60" s="39" t="s">
        <v>3</v>
      </c>
      <c r="B60" s="39" t="s">
        <v>4</v>
      </c>
      <c r="C60" s="32">
        <v>6</v>
      </c>
      <c r="D60" s="34">
        <v>40</v>
      </c>
      <c r="E60" s="34">
        <v>29</v>
      </c>
      <c r="F60" s="53"/>
      <c r="G60" s="39"/>
      <c r="H60" s="39"/>
      <c r="I60" s="39"/>
      <c r="J60" s="32">
        <f t="shared" si="0"/>
        <v>0</v>
      </c>
      <c r="K60" s="39"/>
      <c r="L60" s="39"/>
      <c r="M60" s="39"/>
      <c r="N60" s="39"/>
      <c r="O60" s="39">
        <f t="shared" si="1"/>
        <v>0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0</v>
      </c>
      <c r="Z60" s="39" t="s">
        <v>120</v>
      </c>
      <c r="AA60" s="35"/>
      <c r="AB60" s="40"/>
      <c r="AC60" s="48"/>
      <c r="AD60" s="40"/>
      <c r="AF60" s="39"/>
      <c r="AK60" s="38"/>
    </row>
    <row r="61" spans="1:37" x14ac:dyDescent="0.2">
      <c r="A61" s="39" t="s">
        <v>306</v>
      </c>
      <c r="B61" s="39" t="s">
        <v>307</v>
      </c>
      <c r="C61" s="32">
        <v>8</v>
      </c>
      <c r="D61" s="34">
        <v>29</v>
      </c>
      <c r="E61" s="34">
        <v>25</v>
      </c>
      <c r="F61" s="39"/>
      <c r="G61" s="39"/>
      <c r="H61" s="39"/>
      <c r="I61" s="39"/>
      <c r="J61" s="32">
        <f t="shared" si="0"/>
        <v>0</v>
      </c>
      <c r="K61" s="39"/>
      <c r="L61" s="39"/>
      <c r="M61" s="39"/>
      <c r="N61" s="39"/>
      <c r="O61" s="39">
        <f t="shared" si="1"/>
        <v>0</v>
      </c>
      <c r="P61" s="53"/>
      <c r="Q61" s="53"/>
      <c r="R61" s="39"/>
      <c r="S61" s="53"/>
      <c r="T61" s="39"/>
      <c r="U61" s="39"/>
      <c r="V61" s="39"/>
      <c r="W61" s="39">
        <f t="shared" si="2"/>
        <v>0</v>
      </c>
      <c r="X61" s="40"/>
      <c r="Y61" s="41">
        <f t="shared" si="3"/>
        <v>0</v>
      </c>
      <c r="Z61" s="39" t="s">
        <v>120</v>
      </c>
      <c r="AA61" s="35"/>
      <c r="AB61" s="40"/>
      <c r="AC61" s="48"/>
      <c r="AD61" s="40"/>
      <c r="AF61" s="39"/>
      <c r="AK61" s="38"/>
    </row>
    <row r="62" spans="1:37" x14ac:dyDescent="0.2">
      <c r="A62" s="39" t="s">
        <v>364</v>
      </c>
      <c r="B62" s="39" t="s">
        <v>365</v>
      </c>
      <c r="C62" s="32">
        <v>8</v>
      </c>
      <c r="D62" s="34">
        <v>29</v>
      </c>
      <c r="E62" s="34">
        <v>25</v>
      </c>
      <c r="F62" s="53">
        <v>72205</v>
      </c>
      <c r="G62" s="53">
        <v>72104</v>
      </c>
      <c r="H62" s="53">
        <v>72503</v>
      </c>
      <c r="I62" s="39"/>
      <c r="J62" s="32">
        <f t="shared" si="0"/>
        <v>3</v>
      </c>
      <c r="K62" s="53">
        <v>72204</v>
      </c>
      <c r="L62" s="39"/>
      <c r="M62" s="39"/>
      <c r="N62" s="39"/>
      <c r="O62" s="39">
        <f t="shared" si="1"/>
        <v>1</v>
      </c>
      <c r="P62" s="53">
        <v>72503</v>
      </c>
      <c r="Q62" s="53"/>
      <c r="R62" s="39">
        <v>72104</v>
      </c>
      <c r="S62" s="53"/>
      <c r="T62" s="39"/>
      <c r="U62" s="39"/>
      <c r="V62" s="39"/>
      <c r="W62" s="39">
        <f t="shared" si="2"/>
        <v>2</v>
      </c>
      <c r="X62" s="40"/>
      <c r="Y62" s="41">
        <f t="shared" si="3"/>
        <v>162</v>
      </c>
      <c r="Z62" s="39" t="s">
        <v>120</v>
      </c>
      <c r="AA62" s="35">
        <v>43356</v>
      </c>
      <c r="AB62" s="42"/>
      <c r="AC62" s="48"/>
      <c r="AD62" s="40"/>
      <c r="AF62" s="39"/>
      <c r="AI62" s="39"/>
      <c r="AK62" s="38"/>
    </row>
    <row r="63" spans="1:37" x14ac:dyDescent="0.2">
      <c r="A63" s="39" t="s">
        <v>282</v>
      </c>
      <c r="B63" s="39" t="s">
        <v>283</v>
      </c>
      <c r="C63" s="32">
        <v>8</v>
      </c>
      <c r="D63" s="34">
        <v>29</v>
      </c>
      <c r="E63" s="34">
        <v>25</v>
      </c>
      <c r="F63" s="53"/>
      <c r="G63" s="39"/>
      <c r="H63" s="39"/>
      <c r="I63" s="39"/>
      <c r="J63" s="32">
        <f t="shared" si="0"/>
        <v>0</v>
      </c>
      <c r="K63" s="39">
        <v>72203</v>
      </c>
      <c r="L63" s="39"/>
      <c r="M63" s="39"/>
      <c r="N63" s="39"/>
      <c r="O63" s="39">
        <f t="shared" si="1"/>
        <v>1</v>
      </c>
      <c r="P63" s="53"/>
      <c r="Q63" s="53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25</v>
      </c>
      <c r="Z63" s="39" t="s">
        <v>120</v>
      </c>
      <c r="AA63" s="35">
        <v>43356</v>
      </c>
      <c r="AB63" s="42"/>
      <c r="AC63" s="39"/>
      <c r="AD63" s="34"/>
      <c r="AF63" s="39"/>
      <c r="AI63" s="39"/>
      <c r="AK63" s="38"/>
    </row>
    <row r="64" spans="1:37" x14ac:dyDescent="0.2">
      <c r="A64" s="39" t="s">
        <v>68</v>
      </c>
      <c r="B64" s="39" t="s">
        <v>247</v>
      </c>
      <c r="C64" s="32">
        <v>8</v>
      </c>
      <c r="D64" s="34">
        <v>29</v>
      </c>
      <c r="E64" s="34">
        <v>25</v>
      </c>
      <c r="F64" s="39"/>
      <c r="G64" s="39"/>
      <c r="H64" s="39"/>
      <c r="I64" s="39"/>
      <c r="J64" s="32">
        <f t="shared" si="0"/>
        <v>0</v>
      </c>
      <c r="K64" s="39"/>
      <c r="L64" s="39"/>
      <c r="M64" s="39"/>
      <c r="N64" s="39"/>
      <c r="O64" s="39">
        <f t="shared" si="1"/>
        <v>0</v>
      </c>
      <c r="P64" s="53"/>
      <c r="Q64" s="53"/>
      <c r="R64" s="39"/>
      <c r="S64" s="53"/>
      <c r="T64" s="39"/>
      <c r="U64" s="39"/>
      <c r="V64" s="39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39"/>
      <c r="AD64" s="34"/>
      <c r="AF64" s="39"/>
      <c r="AI64" s="39"/>
      <c r="AK64" s="38"/>
    </row>
    <row r="65" spans="1:37" x14ac:dyDescent="0.2">
      <c r="A65" s="39" t="s">
        <v>358</v>
      </c>
      <c r="B65" s="39" t="s">
        <v>372</v>
      </c>
      <c r="C65" s="32">
        <v>8</v>
      </c>
      <c r="D65" s="34">
        <v>29</v>
      </c>
      <c r="E65" s="34">
        <v>25</v>
      </c>
      <c r="F65" s="39"/>
      <c r="G65" s="39"/>
      <c r="H65" s="39"/>
      <c r="I65" s="39"/>
      <c r="J65" s="32">
        <f t="shared" si="0"/>
        <v>0</v>
      </c>
      <c r="K65" s="39">
        <v>72805</v>
      </c>
      <c r="L65" s="39">
        <v>72806</v>
      </c>
      <c r="M65" s="39"/>
      <c r="N65" s="39"/>
      <c r="O65" s="39">
        <f t="shared" si="1"/>
        <v>2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50</v>
      </c>
      <c r="Z65" s="39" t="s">
        <v>120</v>
      </c>
      <c r="AA65" s="35">
        <v>43356</v>
      </c>
      <c r="AB65" s="18"/>
      <c r="AC65" s="48"/>
      <c r="AD65" s="40"/>
      <c r="AF65" s="39"/>
      <c r="AI65" s="39"/>
      <c r="AK65" s="38"/>
    </row>
    <row r="66" spans="1:37" x14ac:dyDescent="0.2">
      <c r="A66" s="39" t="s">
        <v>47</v>
      </c>
      <c r="B66" s="39" t="s">
        <v>173</v>
      </c>
      <c r="C66" s="32">
        <v>7</v>
      </c>
      <c r="D66" s="34">
        <v>34</v>
      </c>
      <c r="E66" s="34">
        <v>27</v>
      </c>
      <c r="F66" s="53">
        <v>72512</v>
      </c>
      <c r="G66" s="53"/>
      <c r="H66" s="39"/>
      <c r="I66" s="39"/>
      <c r="J66" s="32">
        <f t="shared" si="0"/>
        <v>1</v>
      </c>
      <c r="K66" s="53">
        <v>72807</v>
      </c>
      <c r="L66" s="39"/>
      <c r="M66" s="39"/>
      <c r="N66" s="39"/>
      <c r="O66" s="39">
        <f t="shared" si="1"/>
        <v>1</v>
      </c>
      <c r="P66" s="53">
        <v>72512</v>
      </c>
      <c r="Q66" s="53"/>
      <c r="R66" s="39"/>
      <c r="S66" s="53"/>
      <c r="T66" s="39"/>
      <c r="U66" s="39"/>
      <c r="V66" s="39"/>
      <c r="W66" s="39">
        <f t="shared" si="2"/>
        <v>1</v>
      </c>
      <c r="X66" s="40"/>
      <c r="Y66" s="41">
        <f t="shared" si="3"/>
        <v>86</v>
      </c>
      <c r="Z66" s="39" t="s">
        <v>120</v>
      </c>
      <c r="AA66" s="35">
        <v>43356</v>
      </c>
      <c r="AB66" s="40"/>
      <c r="AC66" s="35"/>
      <c r="AD66" s="40"/>
      <c r="AI66" s="39"/>
      <c r="AK66" s="38"/>
    </row>
    <row r="67" spans="1:37" x14ac:dyDescent="0.2">
      <c r="A67" s="39" t="s">
        <v>7</v>
      </c>
      <c r="B67" s="39" t="s">
        <v>8</v>
      </c>
      <c r="C67" s="32">
        <v>5</v>
      </c>
      <c r="D67" s="34">
        <v>47</v>
      </c>
      <c r="E67" s="34">
        <v>32</v>
      </c>
      <c r="F67" s="53"/>
      <c r="G67" s="39"/>
      <c r="H67" s="39"/>
      <c r="I67" s="39"/>
      <c r="J67" s="32">
        <f t="shared" si="0"/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si="2"/>
        <v>0</v>
      </c>
      <c r="X67" s="40"/>
      <c r="Y67" s="41">
        <f t="shared" si="3"/>
        <v>0</v>
      </c>
      <c r="Z67" s="39" t="s">
        <v>120</v>
      </c>
      <c r="AA67" s="35"/>
      <c r="AB67" s="42"/>
      <c r="AC67" s="48"/>
      <c r="AD67" s="40"/>
      <c r="AI67" s="39"/>
      <c r="AK67" s="38"/>
    </row>
    <row r="68" spans="1:37" x14ac:dyDescent="0.2">
      <c r="A68" s="53" t="s">
        <v>91</v>
      </c>
      <c r="B68" s="53" t="s">
        <v>359</v>
      </c>
      <c r="C68" s="54">
        <v>8</v>
      </c>
      <c r="D68" s="34">
        <v>29</v>
      </c>
      <c r="E68" s="34">
        <v>25</v>
      </c>
      <c r="F68" s="53"/>
      <c r="G68" s="53"/>
      <c r="H68" s="53"/>
      <c r="I68" s="53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53" t="s">
        <v>120</v>
      </c>
      <c r="AA68" s="35"/>
      <c r="AB68" s="42"/>
      <c r="AC68" s="48"/>
      <c r="AD68" s="40"/>
      <c r="AF68" s="39"/>
      <c r="AI68" s="39"/>
      <c r="AK68" s="38"/>
    </row>
    <row r="69" spans="1:37" x14ac:dyDescent="0.2">
      <c r="A69" s="39" t="s">
        <v>87</v>
      </c>
      <c r="B69" s="39" t="s">
        <v>359</v>
      </c>
      <c r="C69" s="32">
        <v>8</v>
      </c>
      <c r="D69" s="34">
        <v>29</v>
      </c>
      <c r="E69" s="34">
        <v>25</v>
      </c>
      <c r="F69" s="53">
        <v>72501</v>
      </c>
      <c r="G69" s="53">
        <v>72206</v>
      </c>
      <c r="H69" s="53">
        <v>72200</v>
      </c>
      <c r="I69" s="53">
        <v>72202</v>
      </c>
      <c r="J69" s="32">
        <f t="shared" si="0"/>
        <v>4</v>
      </c>
      <c r="K69" s="39"/>
      <c r="L69" s="39"/>
      <c r="M69" s="39"/>
      <c r="N69" s="39"/>
      <c r="O69" s="39">
        <f t="shared" si="1"/>
        <v>0</v>
      </c>
      <c r="P69" s="53">
        <v>72501</v>
      </c>
      <c r="Q69" s="53">
        <v>72501</v>
      </c>
      <c r="R69" s="39">
        <v>72206</v>
      </c>
      <c r="S69" s="53">
        <v>72206</v>
      </c>
      <c r="T69" s="39"/>
      <c r="U69" s="39"/>
      <c r="V69" s="39"/>
      <c r="W69" s="39">
        <f t="shared" si="2"/>
        <v>4</v>
      </c>
      <c r="X69" s="40"/>
      <c r="Y69" s="41">
        <f t="shared" si="3"/>
        <v>216</v>
      </c>
      <c r="Z69" s="39" t="s">
        <v>120</v>
      </c>
      <c r="AA69" s="35">
        <v>43356</v>
      </c>
      <c r="AB69" s="42"/>
      <c r="AC69" s="39"/>
      <c r="AD69" s="34"/>
      <c r="AF69" s="39"/>
      <c r="AI69" s="39"/>
      <c r="AK69" s="38"/>
    </row>
    <row r="70" spans="1:37" x14ac:dyDescent="0.2">
      <c r="A70" s="53" t="s">
        <v>239</v>
      </c>
      <c r="B70" s="54" t="s">
        <v>395</v>
      </c>
      <c r="C70" s="54">
        <v>8</v>
      </c>
      <c r="D70" s="34">
        <v>29</v>
      </c>
      <c r="E70" s="34">
        <v>25</v>
      </c>
      <c r="F70" s="39"/>
      <c r="G70" s="39"/>
      <c r="H70" s="39"/>
      <c r="I70" s="39"/>
      <c r="J70" s="32">
        <f>COUNT(F70:I70)</f>
        <v>0</v>
      </c>
      <c r="K70" s="39">
        <v>73108</v>
      </c>
      <c r="L70" s="39">
        <v>72000</v>
      </c>
      <c r="M70" s="39">
        <v>72800</v>
      </c>
      <c r="N70" s="39"/>
      <c r="O70" s="39">
        <f>COUNT(K70:N70)</f>
        <v>3</v>
      </c>
      <c r="P70" s="53"/>
      <c r="Q70" s="53"/>
      <c r="R70" s="39"/>
      <c r="S70" s="53"/>
      <c r="T70" s="39"/>
      <c r="U70" s="39"/>
      <c r="V70" s="39"/>
      <c r="W70" s="39">
        <f t="shared" ref="W70:W133" si="8">COUNT(P70:V70)</f>
        <v>0</v>
      </c>
      <c r="X70" s="40"/>
      <c r="Y70" s="41">
        <f t="shared" ref="Y70:Y133" si="9">+(J70*D70)+(O70*E70)+(W70*$AH$7)+X70</f>
        <v>75</v>
      </c>
      <c r="Z70" s="53" t="s">
        <v>180</v>
      </c>
      <c r="AA70" s="35"/>
      <c r="AB70" s="42"/>
      <c r="AC70" s="48"/>
      <c r="AD70" s="40">
        <v>75</v>
      </c>
      <c r="AF70" s="39"/>
      <c r="AI70" s="39"/>
      <c r="AK70" s="38"/>
    </row>
    <row r="71" spans="1:37" x14ac:dyDescent="0.2">
      <c r="A71" s="49" t="s">
        <v>16</v>
      </c>
      <c r="B71" s="53" t="s">
        <v>413</v>
      </c>
      <c r="C71" s="32">
        <v>8</v>
      </c>
      <c r="D71" s="34">
        <v>29</v>
      </c>
      <c r="E71" s="34">
        <v>25</v>
      </c>
      <c r="F71" s="39"/>
      <c r="G71" s="39"/>
      <c r="H71" s="39"/>
      <c r="I71" s="39"/>
      <c r="J71" s="32">
        <f t="shared" si="0"/>
        <v>0</v>
      </c>
      <c r="K71" s="39">
        <v>72200</v>
      </c>
      <c r="L71" s="39">
        <v>72202</v>
      </c>
      <c r="M71" s="39"/>
      <c r="N71" s="39"/>
      <c r="O71" s="39">
        <f t="shared" si="1"/>
        <v>2</v>
      </c>
      <c r="P71" s="53"/>
      <c r="Q71" s="53"/>
      <c r="R71" s="39"/>
      <c r="S71" s="53"/>
      <c r="T71" s="39"/>
      <c r="U71" s="39"/>
      <c r="V71" s="39"/>
      <c r="W71" s="39">
        <f t="shared" si="8"/>
        <v>0</v>
      </c>
      <c r="X71" s="40"/>
      <c r="Y71" s="41">
        <f t="shared" si="9"/>
        <v>50</v>
      </c>
      <c r="Z71" s="53" t="s">
        <v>120</v>
      </c>
      <c r="AA71" s="42">
        <v>43362</v>
      </c>
      <c r="AB71" s="42"/>
      <c r="AC71" s="39"/>
      <c r="AD71" s="34">
        <v>50</v>
      </c>
      <c r="AF71" s="39"/>
      <c r="AI71" s="39"/>
      <c r="AK71" s="38"/>
    </row>
    <row r="72" spans="1:37" x14ac:dyDescent="0.2">
      <c r="A72" s="39" t="s">
        <v>411</v>
      </c>
      <c r="B72" s="53" t="s">
        <v>413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0"/>
        <v>0</v>
      </c>
      <c r="K72" s="39">
        <v>72200</v>
      </c>
      <c r="L72" s="39"/>
      <c r="M72" s="39"/>
      <c r="N72" s="39"/>
      <c r="O72" s="39">
        <f t="shared" si="1"/>
        <v>1</v>
      </c>
      <c r="P72" s="53"/>
      <c r="Q72" s="53"/>
      <c r="R72" s="39"/>
      <c r="S72" s="53"/>
      <c r="T72" s="39"/>
      <c r="U72" s="39"/>
      <c r="V72" s="39"/>
      <c r="W72" s="39">
        <f t="shared" si="8"/>
        <v>0</v>
      </c>
      <c r="X72" s="40"/>
      <c r="Y72" s="41">
        <f t="shared" si="9"/>
        <v>25</v>
      </c>
      <c r="Z72" s="53" t="s">
        <v>120</v>
      </c>
      <c r="AA72" s="42">
        <v>43356</v>
      </c>
      <c r="AB72" s="35"/>
      <c r="AC72" s="48"/>
      <c r="AD72" s="34"/>
      <c r="AI72" s="39"/>
      <c r="AK72" s="38"/>
    </row>
    <row r="73" spans="1:37" x14ac:dyDescent="0.2">
      <c r="A73" s="39" t="s">
        <v>208</v>
      </c>
      <c r="B73" s="39" t="s">
        <v>209</v>
      </c>
      <c r="C73" s="32">
        <v>8</v>
      </c>
      <c r="D73" s="34">
        <v>29</v>
      </c>
      <c r="E73" s="34">
        <v>25</v>
      </c>
      <c r="F73" s="53">
        <v>72807</v>
      </c>
      <c r="G73" s="53"/>
      <c r="H73" s="53"/>
      <c r="I73" s="39"/>
      <c r="J73" s="32">
        <f t="shared" ref="J73:J139" si="10">COUNT(F73:I73)</f>
        <v>1</v>
      </c>
      <c r="K73" s="39"/>
      <c r="L73" s="39"/>
      <c r="M73" s="39"/>
      <c r="N73" s="39"/>
      <c r="O73" s="39">
        <f t="shared" ref="O73:O139" si="11">COUNT(K73:N73)</f>
        <v>0</v>
      </c>
      <c r="P73" s="53">
        <v>72807</v>
      </c>
      <c r="Q73" s="53"/>
      <c r="R73" s="39"/>
      <c r="S73" s="53"/>
      <c r="T73" s="39"/>
      <c r="U73" s="39"/>
      <c r="V73" s="39"/>
      <c r="W73" s="39">
        <f t="shared" si="8"/>
        <v>1</v>
      </c>
      <c r="X73" s="40"/>
      <c r="Y73" s="41">
        <f t="shared" si="9"/>
        <v>54</v>
      </c>
      <c r="Z73" s="39" t="s">
        <v>120</v>
      </c>
      <c r="AA73" s="35">
        <v>43356</v>
      </c>
      <c r="AB73" s="42"/>
      <c r="AD73" s="40"/>
      <c r="AI73" s="39"/>
      <c r="AK73" s="38"/>
    </row>
    <row r="74" spans="1:37" x14ac:dyDescent="0.2">
      <c r="A74" s="39" t="s">
        <v>38</v>
      </c>
      <c r="B74" s="39" t="s">
        <v>39</v>
      </c>
      <c r="C74" s="32">
        <v>7</v>
      </c>
      <c r="D74" s="34">
        <v>34</v>
      </c>
      <c r="E74" s="34">
        <v>27</v>
      </c>
      <c r="F74" s="53">
        <v>72102</v>
      </c>
      <c r="G74" s="53">
        <v>72204</v>
      </c>
      <c r="H74" s="53">
        <v>73107</v>
      </c>
      <c r="I74" s="53"/>
      <c r="J74" s="32">
        <f t="shared" si="10"/>
        <v>3</v>
      </c>
      <c r="K74" s="53">
        <v>72508</v>
      </c>
      <c r="L74" s="39"/>
      <c r="M74" s="39"/>
      <c r="N74" s="39"/>
      <c r="O74" s="39">
        <f t="shared" si="11"/>
        <v>1</v>
      </c>
      <c r="P74" s="53"/>
      <c r="Q74" s="53"/>
      <c r="R74" s="39"/>
      <c r="S74" s="53"/>
      <c r="T74" s="39"/>
      <c r="U74" s="39"/>
      <c r="V74" s="39"/>
      <c r="W74" s="39">
        <f t="shared" si="8"/>
        <v>0</v>
      </c>
      <c r="X74" s="40"/>
      <c r="Y74" s="41">
        <f t="shared" si="9"/>
        <v>129</v>
      </c>
      <c r="Z74" s="39" t="s">
        <v>120</v>
      </c>
      <c r="AA74" s="59">
        <v>43356</v>
      </c>
      <c r="AB74" s="35"/>
      <c r="AC74" s="48"/>
      <c r="AD74" s="40"/>
      <c r="AF74" s="39"/>
      <c r="AI74" s="39"/>
      <c r="AK74" s="38"/>
    </row>
    <row r="75" spans="1:37" x14ac:dyDescent="0.2">
      <c r="A75" s="39" t="s">
        <v>71</v>
      </c>
      <c r="B75" s="39" t="s">
        <v>135</v>
      </c>
      <c r="C75" s="32">
        <v>6</v>
      </c>
      <c r="D75" s="34">
        <v>40</v>
      </c>
      <c r="E75" s="34">
        <v>29</v>
      </c>
      <c r="F75" s="54">
        <v>72504</v>
      </c>
      <c r="G75" s="53">
        <v>72510</v>
      </c>
      <c r="H75" s="53">
        <v>72513</v>
      </c>
      <c r="I75" s="39"/>
      <c r="J75" s="32">
        <f t="shared" si="10"/>
        <v>3</v>
      </c>
      <c r="K75" s="39"/>
      <c r="L75" s="39"/>
      <c r="M75" s="39"/>
      <c r="N75" s="39"/>
      <c r="O75" s="39">
        <f t="shared" si="11"/>
        <v>0</v>
      </c>
      <c r="P75" s="53">
        <v>72504</v>
      </c>
      <c r="Q75" s="53">
        <v>72504</v>
      </c>
      <c r="R75" s="39">
        <v>72510</v>
      </c>
      <c r="S75" s="53">
        <v>72510</v>
      </c>
      <c r="T75" s="53">
        <v>72513</v>
      </c>
      <c r="U75" s="53">
        <v>72513</v>
      </c>
      <c r="V75" s="39"/>
      <c r="W75" s="39">
        <f t="shared" si="8"/>
        <v>6</v>
      </c>
      <c r="X75" s="40"/>
      <c r="Y75" s="41">
        <f t="shared" si="9"/>
        <v>270</v>
      </c>
      <c r="Z75" s="39" t="s">
        <v>120</v>
      </c>
      <c r="AA75" s="35">
        <v>43356</v>
      </c>
      <c r="AB75" s="35"/>
      <c r="AC75" s="48"/>
      <c r="AD75" s="40"/>
      <c r="AF75" s="39"/>
      <c r="AI75" s="39"/>
      <c r="AK75" s="38"/>
    </row>
    <row r="76" spans="1:37" x14ac:dyDescent="0.2">
      <c r="A76" s="53" t="s">
        <v>565</v>
      </c>
      <c r="B76" s="53" t="s">
        <v>566</v>
      </c>
      <c r="C76" s="54">
        <v>8</v>
      </c>
      <c r="D76" s="34">
        <v>29</v>
      </c>
      <c r="E76" s="34">
        <v>25</v>
      </c>
      <c r="F76" s="54"/>
      <c r="G76" s="53"/>
      <c r="H76" s="53"/>
      <c r="I76" s="39"/>
      <c r="J76" s="32">
        <f t="shared" ref="J76" si="12">COUNT(F76:I76)</f>
        <v>0</v>
      </c>
      <c r="K76" s="53">
        <v>73104</v>
      </c>
      <c r="L76" s="39">
        <v>73107</v>
      </c>
      <c r="M76" s="39"/>
      <c r="N76" s="39"/>
      <c r="O76" s="39">
        <f t="shared" ref="O76" si="13">COUNT(K76:N76)</f>
        <v>2</v>
      </c>
      <c r="P76" s="53"/>
      <c r="Q76" s="53"/>
      <c r="R76" s="39"/>
      <c r="S76" s="53"/>
      <c r="T76" s="53"/>
      <c r="U76" s="53"/>
      <c r="V76" s="39"/>
      <c r="W76" s="39">
        <f t="shared" si="8"/>
        <v>0</v>
      </c>
      <c r="X76" s="40"/>
      <c r="Y76" s="41">
        <f t="shared" si="9"/>
        <v>50</v>
      </c>
      <c r="Z76" s="53" t="s">
        <v>120</v>
      </c>
      <c r="AA76" s="35">
        <v>43356</v>
      </c>
      <c r="AB76" s="35"/>
      <c r="AC76" s="48"/>
      <c r="AD76" s="40"/>
      <c r="AF76" s="39"/>
      <c r="AI76" s="39"/>
      <c r="AK76" s="38"/>
    </row>
    <row r="77" spans="1:37" x14ac:dyDescent="0.2">
      <c r="A77" s="39" t="s">
        <v>47</v>
      </c>
      <c r="B77" s="39" t="s">
        <v>130</v>
      </c>
      <c r="C77" s="32">
        <v>8</v>
      </c>
      <c r="D77" s="34">
        <v>29</v>
      </c>
      <c r="E77" s="34">
        <v>25</v>
      </c>
      <c r="F77" s="39"/>
      <c r="G77" s="39"/>
      <c r="H77" s="39"/>
      <c r="I77" s="39"/>
      <c r="J77" s="32">
        <f t="shared" si="10"/>
        <v>0</v>
      </c>
      <c r="K77" s="39"/>
      <c r="L77" s="39"/>
      <c r="M77" s="39"/>
      <c r="N77" s="39"/>
      <c r="O77" s="39">
        <f t="shared" si="11"/>
        <v>0</v>
      </c>
      <c r="P77" s="53"/>
      <c r="Q77" s="53"/>
      <c r="R77" s="39"/>
      <c r="S77" s="53"/>
      <c r="T77" s="39"/>
      <c r="U77" s="39"/>
      <c r="V77" s="39"/>
      <c r="W77" s="39">
        <f t="shared" si="8"/>
        <v>0</v>
      </c>
      <c r="X77" s="40"/>
      <c r="Y77" s="41">
        <f t="shared" si="9"/>
        <v>0</v>
      </c>
      <c r="Z77" s="39" t="s">
        <v>120</v>
      </c>
      <c r="AA77" s="35"/>
      <c r="AB77" s="35"/>
      <c r="AC77" s="48"/>
      <c r="AD77" s="40"/>
      <c r="AE77" s="39"/>
      <c r="AI77" s="39"/>
      <c r="AK77" s="38"/>
    </row>
    <row r="78" spans="1:37" x14ac:dyDescent="0.2">
      <c r="A78" s="39" t="s">
        <v>91</v>
      </c>
      <c r="B78" s="39" t="s">
        <v>144</v>
      </c>
      <c r="C78" s="32">
        <v>8</v>
      </c>
      <c r="D78" s="34">
        <v>29</v>
      </c>
      <c r="E78" s="34">
        <v>25</v>
      </c>
      <c r="F78" s="53"/>
      <c r="G78" s="53"/>
      <c r="H78" s="53"/>
      <c r="I78" s="39"/>
      <c r="J78" s="32">
        <f t="shared" si="10"/>
        <v>0</v>
      </c>
      <c r="K78" s="39"/>
      <c r="L78" s="39"/>
      <c r="M78" s="39"/>
      <c r="N78" s="39"/>
      <c r="O78" s="39">
        <f t="shared" si="11"/>
        <v>0</v>
      </c>
      <c r="P78" s="53"/>
      <c r="Q78" s="53"/>
      <c r="R78" s="39"/>
      <c r="S78" s="53"/>
      <c r="T78" s="39"/>
      <c r="U78" s="39"/>
      <c r="V78" s="39"/>
      <c r="W78" s="39">
        <f t="shared" si="8"/>
        <v>0</v>
      </c>
      <c r="X78" s="40"/>
      <c r="Y78" s="41">
        <f t="shared" si="9"/>
        <v>0</v>
      </c>
      <c r="Z78" s="39" t="s">
        <v>408</v>
      </c>
      <c r="AA78" s="35"/>
      <c r="AB78" s="40"/>
      <c r="AC78" s="48"/>
      <c r="AE78" s="39"/>
      <c r="AI78" s="39"/>
      <c r="AK78" s="38"/>
    </row>
    <row r="79" spans="1:37" x14ac:dyDescent="0.2">
      <c r="A79" s="39" t="s">
        <v>143</v>
      </c>
      <c r="B79" s="39" t="s">
        <v>144</v>
      </c>
      <c r="C79" s="32">
        <v>5</v>
      </c>
      <c r="D79" s="34">
        <v>40</v>
      </c>
      <c r="E79" s="34">
        <v>29</v>
      </c>
      <c r="F79" s="39"/>
      <c r="G79" s="39"/>
      <c r="H79" s="39"/>
      <c r="I79" s="39"/>
      <c r="J79" s="32">
        <f t="shared" si="10"/>
        <v>0</v>
      </c>
      <c r="K79" s="39"/>
      <c r="L79" s="39"/>
      <c r="M79" s="39"/>
      <c r="N79" s="39"/>
      <c r="O79" s="39">
        <f t="shared" si="11"/>
        <v>0</v>
      </c>
      <c r="P79" s="53"/>
      <c r="Q79" s="53"/>
      <c r="R79" s="39"/>
      <c r="S79" s="53"/>
      <c r="T79" s="39"/>
      <c r="U79" s="39"/>
      <c r="V79" s="39"/>
      <c r="W79" s="39">
        <f t="shared" si="8"/>
        <v>0</v>
      </c>
      <c r="X79" s="40"/>
      <c r="Y79" s="41">
        <f t="shared" si="9"/>
        <v>0</v>
      </c>
      <c r="Z79" s="39" t="s">
        <v>120</v>
      </c>
      <c r="AA79" s="35"/>
      <c r="AB79" s="40"/>
      <c r="AC79" s="48"/>
      <c r="AD79" s="40"/>
      <c r="AI79" s="39"/>
      <c r="AK79" s="38"/>
    </row>
    <row r="80" spans="1:37" x14ac:dyDescent="0.2">
      <c r="A80" s="39" t="s">
        <v>404</v>
      </c>
      <c r="B80" s="32" t="s">
        <v>13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0"/>
        <v>0</v>
      </c>
      <c r="K80" s="39"/>
      <c r="L80" s="39"/>
      <c r="M80" s="39"/>
      <c r="N80" s="39"/>
      <c r="O80" s="39">
        <f t="shared" si="11"/>
        <v>0</v>
      </c>
      <c r="P80" s="53"/>
      <c r="Q80" s="53"/>
      <c r="R80" s="39"/>
      <c r="S80" s="53"/>
      <c r="T80" s="39"/>
      <c r="U80" s="39"/>
      <c r="V80" s="39"/>
      <c r="W80" s="39">
        <f t="shared" si="8"/>
        <v>0</v>
      </c>
      <c r="X80" s="40"/>
      <c r="Y80" s="41">
        <f t="shared" si="9"/>
        <v>0</v>
      </c>
      <c r="Z80" s="53" t="s">
        <v>120</v>
      </c>
      <c r="AA80" s="35"/>
      <c r="AB80" s="42"/>
      <c r="AC80" s="48"/>
      <c r="AD80" s="40"/>
      <c r="AE80" s="39"/>
      <c r="AI80" s="39"/>
    </row>
    <row r="81" spans="1:35" x14ac:dyDescent="0.2">
      <c r="A81" s="39" t="s">
        <v>30</v>
      </c>
      <c r="B81" s="39" t="s">
        <v>13</v>
      </c>
      <c r="C81" s="32">
        <v>6</v>
      </c>
      <c r="D81" s="34">
        <v>40</v>
      </c>
      <c r="E81" s="34">
        <v>29</v>
      </c>
      <c r="F81" s="53"/>
      <c r="G81" s="53"/>
      <c r="H81" s="39"/>
      <c r="I81" s="39"/>
      <c r="J81" s="32">
        <f t="shared" si="10"/>
        <v>0</v>
      </c>
      <c r="K81" s="39"/>
      <c r="L81" s="39"/>
      <c r="M81" s="39"/>
      <c r="N81" s="39"/>
      <c r="O81" s="39">
        <f t="shared" si="11"/>
        <v>0</v>
      </c>
      <c r="P81" s="53"/>
      <c r="Q81" s="53"/>
      <c r="R81" s="39"/>
      <c r="S81" s="53"/>
      <c r="T81" s="39"/>
      <c r="U81" s="39"/>
      <c r="V81" s="39"/>
      <c r="W81" s="39">
        <f t="shared" si="8"/>
        <v>0</v>
      </c>
      <c r="X81" s="40"/>
      <c r="Y81" s="41">
        <f t="shared" si="9"/>
        <v>0</v>
      </c>
      <c r="Z81" s="39" t="s">
        <v>120</v>
      </c>
      <c r="AA81" s="35"/>
      <c r="AB81" s="40"/>
      <c r="AC81" s="48"/>
      <c r="AD81" s="40"/>
      <c r="AE81" s="39"/>
    </row>
    <row r="82" spans="1:35" x14ac:dyDescent="0.2">
      <c r="A82" s="39" t="s">
        <v>87</v>
      </c>
      <c r="B82" s="39" t="s">
        <v>389</v>
      </c>
      <c r="C82" s="32">
        <v>8</v>
      </c>
      <c r="D82" s="34">
        <v>29</v>
      </c>
      <c r="E82" s="34">
        <v>25</v>
      </c>
      <c r="F82" s="39"/>
      <c r="G82" s="39"/>
      <c r="H82" s="39"/>
      <c r="I82" s="39"/>
      <c r="J82" s="32">
        <f t="shared" si="10"/>
        <v>0</v>
      </c>
      <c r="K82" s="39"/>
      <c r="L82" s="39"/>
      <c r="M82" s="39"/>
      <c r="N82" s="39"/>
      <c r="O82" s="39">
        <f t="shared" si="11"/>
        <v>0</v>
      </c>
      <c r="P82" s="53"/>
      <c r="Q82" s="53"/>
      <c r="R82" s="39"/>
      <c r="S82" s="53"/>
      <c r="T82" s="39"/>
      <c r="U82" s="39"/>
      <c r="V82" s="39"/>
      <c r="W82" s="39">
        <f t="shared" si="8"/>
        <v>0</v>
      </c>
      <c r="X82" s="40"/>
      <c r="Y82" s="41">
        <f t="shared" si="9"/>
        <v>0</v>
      </c>
      <c r="Z82" s="39" t="s">
        <v>120</v>
      </c>
      <c r="AA82" s="42"/>
      <c r="AB82" s="35"/>
      <c r="AC82" s="48"/>
      <c r="AD82" s="40"/>
      <c r="AE82" s="39"/>
    </row>
    <row r="83" spans="1:35" x14ac:dyDescent="0.2">
      <c r="A83" s="39" t="s">
        <v>390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>
        <v>73100</v>
      </c>
      <c r="M83" s="39"/>
      <c r="N83" s="39"/>
      <c r="O83" s="39">
        <f>COUNT(K83:N83)</f>
        <v>1</v>
      </c>
      <c r="P83" s="39"/>
      <c r="Q83" s="39"/>
      <c r="R83" s="39"/>
      <c r="S83" s="39"/>
      <c r="T83" s="39"/>
      <c r="U83" s="39"/>
      <c r="V83" s="39"/>
      <c r="W83" s="39">
        <f t="shared" si="8"/>
        <v>0</v>
      </c>
      <c r="X83" s="40"/>
      <c r="Y83" s="41">
        <f t="shared" si="9"/>
        <v>25</v>
      </c>
      <c r="Z83" s="53" t="s">
        <v>120</v>
      </c>
      <c r="AA83" s="35">
        <v>43362</v>
      </c>
      <c r="AB83" s="35"/>
      <c r="AC83" s="48"/>
      <c r="AD83" s="40">
        <v>25</v>
      </c>
      <c r="AE83" s="39"/>
    </row>
    <row r="84" spans="1:35" x14ac:dyDescent="0.2">
      <c r="A84" s="39" t="s">
        <v>147</v>
      </c>
      <c r="B84" s="39" t="s">
        <v>148</v>
      </c>
      <c r="C84" s="32">
        <v>7</v>
      </c>
      <c r="D84" s="34">
        <v>34</v>
      </c>
      <c r="E84" s="34">
        <v>27</v>
      </c>
      <c r="F84" s="53"/>
      <c r="G84" s="39"/>
      <c r="H84" s="39"/>
      <c r="I84" s="39"/>
      <c r="J84" s="32">
        <f t="shared" si="10"/>
        <v>0</v>
      </c>
      <c r="K84" s="39"/>
      <c r="L84" s="39"/>
      <c r="M84" s="39"/>
      <c r="N84" s="39"/>
      <c r="O84" s="39">
        <f t="shared" si="11"/>
        <v>0</v>
      </c>
      <c r="P84" s="53"/>
      <c r="Q84" s="53"/>
      <c r="R84" s="39"/>
      <c r="S84" s="53"/>
      <c r="T84" s="39"/>
      <c r="U84" s="39"/>
      <c r="V84" s="39"/>
      <c r="W84" s="39">
        <f t="shared" si="8"/>
        <v>0</v>
      </c>
      <c r="X84" s="40"/>
      <c r="Y84" s="41">
        <f t="shared" si="9"/>
        <v>0</v>
      </c>
      <c r="Z84" s="39" t="s">
        <v>120</v>
      </c>
      <c r="AA84" s="42"/>
      <c r="AB84" s="40"/>
      <c r="AC84" s="48"/>
      <c r="AD84" s="40"/>
    </row>
    <row r="85" spans="1:35" x14ac:dyDescent="0.2">
      <c r="A85" s="39" t="s">
        <v>312</v>
      </c>
      <c r="B85" s="39" t="s">
        <v>313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10"/>
        <v>0</v>
      </c>
      <c r="K85" s="39"/>
      <c r="L85" s="39"/>
      <c r="M85" s="39"/>
      <c r="N85" s="39"/>
      <c r="O85" s="39">
        <f t="shared" si="11"/>
        <v>0</v>
      </c>
      <c r="P85" s="53"/>
      <c r="Q85" s="53"/>
      <c r="R85" s="39"/>
      <c r="S85" s="53"/>
      <c r="T85" s="39"/>
      <c r="U85" s="39"/>
      <c r="V85" s="39"/>
      <c r="W85" s="39">
        <f t="shared" si="8"/>
        <v>0</v>
      </c>
      <c r="X85" s="40"/>
      <c r="Y85" s="41">
        <f t="shared" si="9"/>
        <v>0</v>
      </c>
      <c r="Z85" s="39" t="s">
        <v>120</v>
      </c>
      <c r="AA85" s="42"/>
      <c r="AB85" s="42"/>
      <c r="AC85" s="48"/>
      <c r="AD85" s="40"/>
      <c r="AE85" s="39"/>
      <c r="AI85" s="39"/>
    </row>
    <row r="86" spans="1:35" x14ac:dyDescent="0.2">
      <c r="A86" s="39" t="s">
        <v>11</v>
      </c>
      <c r="B86" s="39" t="s">
        <v>146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10"/>
        <v>0</v>
      </c>
      <c r="K86" s="39"/>
      <c r="L86" s="39"/>
      <c r="M86" s="39"/>
      <c r="N86" s="39"/>
      <c r="O86" s="39">
        <f t="shared" si="11"/>
        <v>0</v>
      </c>
      <c r="P86" s="53"/>
      <c r="Q86" s="53"/>
      <c r="R86" s="39"/>
      <c r="S86" s="53"/>
      <c r="T86" s="39"/>
      <c r="U86" s="39"/>
      <c r="V86" s="39"/>
      <c r="W86" s="39">
        <f t="shared" si="8"/>
        <v>0</v>
      </c>
      <c r="X86" s="40"/>
      <c r="Y86" s="41">
        <f t="shared" si="9"/>
        <v>0</v>
      </c>
      <c r="Z86" s="53" t="s">
        <v>120</v>
      </c>
      <c r="AA86" s="42"/>
      <c r="AB86" s="40"/>
      <c r="AC86" s="35"/>
      <c r="AD86" s="40"/>
      <c r="AE86" s="39"/>
      <c r="AI86" s="39"/>
    </row>
    <row r="87" spans="1:35" x14ac:dyDescent="0.2">
      <c r="A87" s="39" t="s">
        <v>378</v>
      </c>
      <c r="B87" s="39" t="s">
        <v>379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10"/>
        <v>0</v>
      </c>
      <c r="K87" s="39"/>
      <c r="L87" s="39"/>
      <c r="M87" s="39"/>
      <c r="N87" s="39"/>
      <c r="O87" s="39">
        <f t="shared" si="11"/>
        <v>0</v>
      </c>
      <c r="P87" s="53"/>
      <c r="Q87" s="53"/>
      <c r="R87" s="39"/>
      <c r="S87" s="53"/>
      <c r="T87" s="39"/>
      <c r="U87" s="39"/>
      <c r="V87" s="39"/>
      <c r="W87" s="39">
        <f t="shared" si="8"/>
        <v>0</v>
      </c>
      <c r="X87" s="40"/>
      <c r="Y87" s="41">
        <f t="shared" si="9"/>
        <v>0</v>
      </c>
      <c r="Z87" s="39" t="s">
        <v>120</v>
      </c>
      <c r="AA87" s="35"/>
      <c r="AB87" s="40"/>
      <c r="AD87" s="34"/>
      <c r="AE87" s="39"/>
    </row>
    <row r="88" spans="1:35" x14ac:dyDescent="0.2">
      <c r="A88" s="39" t="s">
        <v>142</v>
      </c>
      <c r="B88" s="39" t="s">
        <v>272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10"/>
        <v>0</v>
      </c>
      <c r="K88" s="39"/>
      <c r="L88" s="39"/>
      <c r="M88" s="39"/>
      <c r="N88" s="39"/>
      <c r="O88" s="39">
        <f t="shared" si="11"/>
        <v>0</v>
      </c>
      <c r="P88" s="53"/>
      <c r="Q88" s="53"/>
      <c r="R88" s="39"/>
      <c r="S88" s="53"/>
      <c r="T88" s="39"/>
      <c r="U88" s="39"/>
      <c r="V88" s="39"/>
      <c r="W88" s="39">
        <f t="shared" si="8"/>
        <v>0</v>
      </c>
      <c r="X88" s="40"/>
      <c r="Y88" s="41">
        <f t="shared" si="9"/>
        <v>0</v>
      </c>
      <c r="Z88" s="39" t="s">
        <v>120</v>
      </c>
      <c r="AA88" s="42"/>
      <c r="AB88" s="40"/>
      <c r="AC88" s="42"/>
      <c r="AD88" s="34"/>
      <c r="AE88" s="39"/>
    </row>
    <row r="89" spans="1:35" x14ac:dyDescent="0.2">
      <c r="A89" s="39" t="s">
        <v>140</v>
      </c>
      <c r="B89" s="39" t="s">
        <v>141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10"/>
        <v>0</v>
      </c>
      <c r="K89" s="39"/>
      <c r="L89" s="39"/>
      <c r="M89" s="39"/>
      <c r="N89" s="39"/>
      <c r="O89" s="39">
        <f t="shared" si="11"/>
        <v>0</v>
      </c>
      <c r="P89" s="53"/>
      <c r="Q89" s="53"/>
      <c r="R89" s="39"/>
      <c r="S89" s="53"/>
      <c r="T89" s="39"/>
      <c r="U89" s="39"/>
      <c r="V89" s="39"/>
      <c r="W89" s="39">
        <f t="shared" si="8"/>
        <v>0</v>
      </c>
      <c r="X89" s="40"/>
      <c r="Y89" s="41">
        <f t="shared" si="9"/>
        <v>0</v>
      </c>
      <c r="Z89" s="39" t="s">
        <v>120</v>
      </c>
      <c r="AA89" s="42"/>
      <c r="AB89" s="40"/>
      <c r="AC89" s="42"/>
      <c r="AD89" s="34"/>
      <c r="AE89" s="39"/>
    </row>
    <row r="90" spans="1:35" x14ac:dyDescent="0.2">
      <c r="A90" s="39" t="s">
        <v>82</v>
      </c>
      <c r="B90" s="39" t="s">
        <v>83</v>
      </c>
      <c r="C90" s="32">
        <v>6</v>
      </c>
      <c r="D90" s="34">
        <v>40</v>
      </c>
      <c r="E90" s="34">
        <v>29</v>
      </c>
      <c r="F90" s="53">
        <v>73108</v>
      </c>
      <c r="G90" s="53">
        <v>73111</v>
      </c>
      <c r="H90" s="39"/>
      <c r="I90" s="39"/>
      <c r="J90" s="32">
        <f t="shared" si="10"/>
        <v>2</v>
      </c>
      <c r="K90" s="39"/>
      <c r="L90" s="39"/>
      <c r="M90" s="39"/>
      <c r="N90" s="39"/>
      <c r="O90" s="39">
        <f t="shared" si="11"/>
        <v>0</v>
      </c>
      <c r="P90" s="53"/>
      <c r="Q90" s="53"/>
      <c r="R90" s="39"/>
      <c r="S90" s="53"/>
      <c r="T90" s="39"/>
      <c r="U90" s="39"/>
      <c r="V90" s="39"/>
      <c r="W90" s="39">
        <f t="shared" si="8"/>
        <v>0</v>
      </c>
      <c r="X90" s="40"/>
      <c r="Y90" s="41">
        <f t="shared" si="9"/>
        <v>80</v>
      </c>
      <c r="Z90" s="39" t="s">
        <v>120</v>
      </c>
      <c r="AA90" s="42">
        <v>43356</v>
      </c>
      <c r="AB90" s="40"/>
      <c r="AC90" s="48"/>
      <c r="AD90" s="40"/>
    </row>
    <row r="91" spans="1:35" x14ac:dyDescent="0.2">
      <c r="A91" s="39" t="s">
        <v>38</v>
      </c>
      <c r="B91" s="39" t="s">
        <v>311</v>
      </c>
      <c r="C91" s="32">
        <v>7</v>
      </c>
      <c r="D91" s="34">
        <v>34</v>
      </c>
      <c r="E91" s="34">
        <v>27</v>
      </c>
      <c r="F91" s="53">
        <v>72101</v>
      </c>
      <c r="G91" s="53"/>
      <c r="H91" s="39"/>
      <c r="I91" s="39"/>
      <c r="J91" s="32">
        <f t="shared" si="10"/>
        <v>1</v>
      </c>
      <c r="K91" s="39">
        <v>72102</v>
      </c>
      <c r="L91" s="39"/>
      <c r="M91" s="39"/>
      <c r="N91" s="39"/>
      <c r="O91" s="39">
        <f t="shared" si="11"/>
        <v>1</v>
      </c>
      <c r="P91" s="53">
        <v>72101</v>
      </c>
      <c r="Q91" s="53"/>
      <c r="R91" s="39"/>
      <c r="S91" s="53"/>
      <c r="T91" s="39"/>
      <c r="U91" s="39"/>
      <c r="V91" s="39"/>
      <c r="W91" s="39">
        <f t="shared" si="8"/>
        <v>1</v>
      </c>
      <c r="X91" s="40"/>
      <c r="Y91" s="41">
        <f t="shared" si="9"/>
        <v>86</v>
      </c>
      <c r="Z91" s="39" t="s">
        <v>120</v>
      </c>
      <c r="AA91" s="42">
        <v>43356</v>
      </c>
      <c r="AB91" s="40"/>
      <c r="AC91" s="35"/>
      <c r="AD91" s="40"/>
    </row>
    <row r="92" spans="1:35" x14ac:dyDescent="0.2">
      <c r="A92" s="53" t="s">
        <v>381</v>
      </c>
      <c r="B92" s="53" t="s">
        <v>382</v>
      </c>
      <c r="C92" s="54">
        <v>8</v>
      </c>
      <c r="D92" s="34">
        <v>29</v>
      </c>
      <c r="E92" s="34">
        <v>25</v>
      </c>
      <c r="F92" s="53"/>
      <c r="G92" s="53"/>
      <c r="H92" s="39"/>
      <c r="I92" s="39"/>
      <c r="J92" s="32">
        <f t="shared" ref="J92" si="14">COUNT(F92:I92)</f>
        <v>0</v>
      </c>
      <c r="K92" s="39">
        <v>72201</v>
      </c>
      <c r="L92" s="39">
        <v>72500</v>
      </c>
      <c r="M92" s="39">
        <v>72508</v>
      </c>
      <c r="N92" s="53">
        <v>72502</v>
      </c>
      <c r="O92" s="39">
        <f t="shared" ref="O92" si="15">COUNT(K92:N92)</f>
        <v>4</v>
      </c>
      <c r="P92" s="53"/>
      <c r="Q92" s="53"/>
      <c r="R92" s="39"/>
      <c r="S92" s="53"/>
      <c r="T92" s="39"/>
      <c r="U92" s="39"/>
      <c r="V92" s="39"/>
      <c r="W92" s="39">
        <f t="shared" si="8"/>
        <v>0</v>
      </c>
      <c r="X92" s="40"/>
      <c r="Y92" s="41">
        <f t="shared" si="9"/>
        <v>100</v>
      </c>
      <c r="Z92" s="53" t="s">
        <v>180</v>
      </c>
      <c r="AA92" s="42"/>
      <c r="AB92" s="40"/>
      <c r="AC92" s="35"/>
      <c r="AD92" s="40">
        <v>100</v>
      </c>
    </row>
    <row r="93" spans="1:35" x14ac:dyDescent="0.2">
      <c r="A93" s="39" t="s">
        <v>216</v>
      </c>
      <c r="B93" s="39" t="s">
        <v>187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10"/>
        <v>0</v>
      </c>
      <c r="K93" s="39"/>
      <c r="L93" s="39"/>
      <c r="M93" s="39"/>
      <c r="N93" s="39"/>
      <c r="O93" s="39">
        <f t="shared" si="11"/>
        <v>0</v>
      </c>
      <c r="P93" s="53"/>
      <c r="Q93" s="53"/>
      <c r="R93" s="39"/>
      <c r="S93" s="53"/>
      <c r="T93" s="39"/>
      <c r="U93" s="39"/>
      <c r="V93" s="39"/>
      <c r="W93" s="39">
        <f t="shared" si="8"/>
        <v>0</v>
      </c>
      <c r="X93" s="40"/>
      <c r="Y93" s="41">
        <f t="shared" si="9"/>
        <v>0</v>
      </c>
      <c r="Z93" s="53" t="s">
        <v>120</v>
      </c>
      <c r="AA93" s="35"/>
      <c r="AB93" s="40"/>
      <c r="AC93" s="35"/>
      <c r="AD93" s="40"/>
    </row>
    <row r="94" spans="1:35" x14ac:dyDescent="0.2">
      <c r="A94" s="39" t="s">
        <v>95</v>
      </c>
      <c r="B94" s="39" t="s">
        <v>187</v>
      </c>
      <c r="C94" s="32">
        <v>8</v>
      </c>
      <c r="D94" s="34">
        <v>29</v>
      </c>
      <c r="E94" s="34">
        <v>25</v>
      </c>
      <c r="F94" s="53"/>
      <c r="G94" s="53"/>
      <c r="H94" s="53"/>
      <c r="I94" s="39"/>
      <c r="J94" s="32">
        <f t="shared" si="10"/>
        <v>0</v>
      </c>
      <c r="K94" s="39"/>
      <c r="L94" s="39"/>
      <c r="M94" s="39"/>
      <c r="N94" s="39"/>
      <c r="O94" s="39">
        <f t="shared" si="11"/>
        <v>0</v>
      </c>
      <c r="P94" s="53"/>
      <c r="Q94" s="53"/>
      <c r="R94" s="39"/>
      <c r="S94" s="53"/>
      <c r="T94" s="39"/>
      <c r="U94" s="39"/>
      <c r="V94" s="39"/>
      <c r="W94" s="39">
        <f t="shared" si="8"/>
        <v>0</v>
      </c>
      <c r="X94" s="40"/>
      <c r="Y94" s="41">
        <f t="shared" si="9"/>
        <v>0</v>
      </c>
      <c r="Z94" s="39" t="s">
        <v>120</v>
      </c>
      <c r="AA94" s="35"/>
      <c r="AB94" s="40"/>
      <c r="AC94" s="35"/>
      <c r="AD94" s="40"/>
    </row>
    <row r="95" spans="1:35" x14ac:dyDescent="0.2">
      <c r="A95" s="39" t="s">
        <v>54</v>
      </c>
      <c r="B95" s="39" t="s">
        <v>55</v>
      </c>
      <c r="C95" s="32">
        <v>6</v>
      </c>
      <c r="D95" s="34">
        <v>40</v>
      </c>
      <c r="E95" s="34">
        <v>29</v>
      </c>
      <c r="F95" s="53"/>
      <c r="G95" s="53"/>
      <c r="H95" s="39"/>
      <c r="I95" s="39"/>
      <c r="J95" s="32">
        <f t="shared" si="10"/>
        <v>0</v>
      </c>
      <c r="K95" s="39"/>
      <c r="L95" s="39"/>
      <c r="M95" s="39"/>
      <c r="N95" s="39"/>
      <c r="O95" s="39">
        <f t="shared" si="11"/>
        <v>0</v>
      </c>
      <c r="P95" s="53"/>
      <c r="Q95" s="53"/>
      <c r="R95" s="39"/>
      <c r="S95" s="53"/>
      <c r="T95" s="39"/>
      <c r="U95" s="39"/>
      <c r="V95" s="39"/>
      <c r="W95" s="39">
        <f t="shared" si="8"/>
        <v>0</v>
      </c>
      <c r="X95" s="40"/>
      <c r="Y95" s="41">
        <f t="shared" si="9"/>
        <v>0</v>
      </c>
      <c r="Z95" s="39" t="s">
        <v>120</v>
      </c>
      <c r="AA95" s="42"/>
      <c r="AB95" s="40"/>
      <c r="AD95" s="34"/>
    </row>
    <row r="96" spans="1:35" x14ac:dyDescent="0.2">
      <c r="A96" s="39" t="s">
        <v>244</v>
      </c>
      <c r="B96" s="39" t="s">
        <v>126</v>
      </c>
      <c r="C96" s="32">
        <v>7</v>
      </c>
      <c r="D96" s="34">
        <v>34</v>
      </c>
      <c r="E96" s="34">
        <v>27</v>
      </c>
      <c r="F96" s="53"/>
      <c r="G96" s="53"/>
      <c r="H96" s="39"/>
      <c r="I96" s="39"/>
      <c r="J96" s="32">
        <f t="shared" si="10"/>
        <v>0</v>
      </c>
      <c r="K96" s="39"/>
      <c r="L96" s="39"/>
      <c r="M96" s="39"/>
      <c r="N96" s="39"/>
      <c r="O96" s="39">
        <f t="shared" si="11"/>
        <v>0</v>
      </c>
      <c r="P96" s="53"/>
      <c r="Q96" s="53"/>
      <c r="R96" s="39"/>
      <c r="S96" s="53"/>
      <c r="T96" s="39"/>
      <c r="U96" s="39"/>
      <c r="V96" s="39"/>
      <c r="W96" s="39">
        <f t="shared" si="8"/>
        <v>0</v>
      </c>
      <c r="X96" s="40"/>
      <c r="Y96" s="41">
        <f t="shared" si="9"/>
        <v>0</v>
      </c>
      <c r="Z96" s="49" t="s">
        <v>180</v>
      </c>
      <c r="AA96" s="35"/>
      <c r="AB96" s="40"/>
      <c r="AC96" s="48"/>
      <c r="AD96" s="40">
        <f>+Y96</f>
        <v>0</v>
      </c>
      <c r="AE96" s="39"/>
    </row>
    <row r="97" spans="1:35" x14ac:dyDescent="0.2">
      <c r="A97" s="2" t="s">
        <v>60</v>
      </c>
      <c r="B97" s="2" t="s">
        <v>61</v>
      </c>
      <c r="C97">
        <v>8</v>
      </c>
      <c r="D97" s="5">
        <f>+'9 9 18 payroll'!$AG$2</f>
        <v>29</v>
      </c>
      <c r="E97" s="56">
        <v>25</v>
      </c>
      <c r="F97" s="2"/>
      <c r="G97" s="53"/>
      <c r="H97" s="2"/>
      <c r="I97" s="2"/>
      <c r="J97" s="32">
        <f t="shared" si="10"/>
        <v>0</v>
      </c>
      <c r="K97" s="39"/>
      <c r="L97" s="39"/>
      <c r="M97" s="39"/>
      <c r="N97" s="39"/>
      <c r="O97" s="39">
        <f t="shared" si="11"/>
        <v>0</v>
      </c>
      <c r="P97" s="53"/>
      <c r="Q97" s="53"/>
      <c r="R97" s="39"/>
      <c r="S97" s="53"/>
      <c r="T97" s="39"/>
      <c r="U97" s="39"/>
      <c r="V97" s="39"/>
      <c r="W97" s="39">
        <f t="shared" si="8"/>
        <v>0</v>
      </c>
      <c r="X97" s="40"/>
      <c r="Y97" s="41">
        <f t="shared" si="9"/>
        <v>0</v>
      </c>
      <c r="Z97" s="8" t="s">
        <v>120</v>
      </c>
      <c r="AA97" s="18"/>
      <c r="AB97"/>
      <c r="AC97" s="19"/>
      <c r="AD97" s="5"/>
    </row>
    <row r="98" spans="1:35" x14ac:dyDescent="0.2">
      <c r="A98" s="39" t="s">
        <v>0</v>
      </c>
      <c r="B98" s="39" t="s">
        <v>232</v>
      </c>
      <c r="C98" s="32">
        <v>7</v>
      </c>
      <c r="D98" s="34">
        <v>34</v>
      </c>
      <c r="E98" s="34">
        <v>27</v>
      </c>
      <c r="F98" s="53"/>
      <c r="G98" s="39"/>
      <c r="H98" s="39"/>
      <c r="I98" s="39"/>
      <c r="J98" s="32">
        <f t="shared" si="10"/>
        <v>0</v>
      </c>
      <c r="K98" s="39"/>
      <c r="L98" s="39"/>
      <c r="M98" s="39"/>
      <c r="N98" s="39"/>
      <c r="O98" s="39">
        <f t="shared" si="11"/>
        <v>0</v>
      </c>
      <c r="P98" s="53"/>
      <c r="Q98" s="53"/>
      <c r="R98" s="39"/>
      <c r="S98" s="53"/>
      <c r="T98" s="39"/>
      <c r="U98" s="39"/>
      <c r="V98" s="39"/>
      <c r="W98" s="39">
        <f t="shared" si="8"/>
        <v>0</v>
      </c>
      <c r="X98" s="40"/>
      <c r="Y98" s="41">
        <f t="shared" si="9"/>
        <v>0</v>
      </c>
      <c r="Z98" s="39" t="s">
        <v>120</v>
      </c>
      <c r="AA98" s="59"/>
      <c r="AB98" s="42"/>
      <c r="AC98" s="35"/>
      <c r="AD98" s="40"/>
      <c r="AE98" s="43"/>
    </row>
    <row r="99" spans="1:35" x14ac:dyDescent="0.2">
      <c r="A99" s="39" t="s">
        <v>50</v>
      </c>
      <c r="B99" s="39" t="s">
        <v>149</v>
      </c>
      <c r="C99" s="32">
        <v>6</v>
      </c>
      <c r="D99" s="34">
        <v>40</v>
      </c>
      <c r="E99" s="34">
        <v>29</v>
      </c>
      <c r="F99" s="39"/>
      <c r="G99" s="39"/>
      <c r="H99" s="39"/>
      <c r="I99" s="39"/>
      <c r="J99" s="32">
        <f t="shared" si="10"/>
        <v>0</v>
      </c>
      <c r="K99" s="39"/>
      <c r="L99" s="39"/>
      <c r="M99" s="39"/>
      <c r="N99" s="39"/>
      <c r="O99" s="39">
        <f t="shared" si="11"/>
        <v>0</v>
      </c>
      <c r="P99" s="53"/>
      <c r="Q99" s="53"/>
      <c r="R99" s="39"/>
      <c r="S99" s="53"/>
      <c r="T99" s="39"/>
      <c r="U99" s="39"/>
      <c r="V99" s="39"/>
      <c r="W99" s="39">
        <f t="shared" si="8"/>
        <v>0</v>
      </c>
      <c r="X99" s="40"/>
      <c r="Y99" s="41">
        <f t="shared" si="9"/>
        <v>0</v>
      </c>
      <c r="Z99" s="39" t="s">
        <v>120</v>
      </c>
      <c r="AA99" s="35"/>
      <c r="AB99" s="42"/>
      <c r="AC99" s="35"/>
      <c r="AD99" s="40"/>
      <c r="AE99" s="39"/>
    </row>
    <row r="100" spans="1:35" x14ac:dyDescent="0.2">
      <c r="A100" s="53" t="s">
        <v>437</v>
      </c>
      <c r="B100" s="53" t="s">
        <v>584</v>
      </c>
      <c r="C100" s="54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10"/>
        <v>0</v>
      </c>
      <c r="K100" s="39">
        <v>72101</v>
      </c>
      <c r="L100" s="39">
        <v>72102</v>
      </c>
      <c r="M100" s="39">
        <v>72104</v>
      </c>
      <c r="N100" s="53">
        <v>72503</v>
      </c>
      <c r="O100" s="39">
        <f t="shared" si="11"/>
        <v>4</v>
      </c>
      <c r="P100" s="53"/>
      <c r="Q100" s="53"/>
      <c r="R100" s="39"/>
      <c r="S100" s="53"/>
      <c r="T100" s="39"/>
      <c r="U100" s="39"/>
      <c r="V100" s="39"/>
      <c r="W100" s="39">
        <f t="shared" si="8"/>
        <v>0</v>
      </c>
      <c r="X100" s="40"/>
      <c r="Y100" s="41">
        <f t="shared" si="9"/>
        <v>100</v>
      </c>
      <c r="Z100" s="57" t="s">
        <v>585</v>
      </c>
      <c r="AA100" s="35"/>
      <c r="AB100" s="42"/>
      <c r="AC100" s="35"/>
      <c r="AD100" s="40">
        <v>100</v>
      </c>
      <c r="AE100" s="39"/>
    </row>
    <row r="101" spans="1:35" x14ac:dyDescent="0.2">
      <c r="A101" s="39" t="s">
        <v>221</v>
      </c>
      <c r="B101" s="39" t="s">
        <v>188</v>
      </c>
      <c r="C101" s="32">
        <v>6</v>
      </c>
      <c r="D101" s="34">
        <v>40</v>
      </c>
      <c r="E101" s="34">
        <v>29</v>
      </c>
      <c r="F101" s="53"/>
      <c r="G101" s="39"/>
      <c r="H101" s="39"/>
      <c r="I101" s="39"/>
      <c r="J101" s="32">
        <f t="shared" si="10"/>
        <v>0</v>
      </c>
      <c r="K101" s="39"/>
      <c r="L101" s="39"/>
      <c r="M101" s="39"/>
      <c r="N101" s="39"/>
      <c r="O101" s="39">
        <f t="shared" si="11"/>
        <v>0</v>
      </c>
      <c r="P101" s="53"/>
      <c r="Q101" s="53"/>
      <c r="R101" s="39"/>
      <c r="S101" s="53"/>
      <c r="T101" s="39"/>
      <c r="U101" s="39"/>
      <c r="V101" s="39"/>
      <c r="W101" s="39">
        <f t="shared" si="8"/>
        <v>0</v>
      </c>
      <c r="X101" s="40"/>
      <c r="Y101" s="41">
        <f t="shared" si="9"/>
        <v>0</v>
      </c>
      <c r="Z101" s="39" t="s">
        <v>215</v>
      </c>
      <c r="AA101" s="35"/>
      <c r="AB101" s="40"/>
      <c r="AC101" s="31"/>
      <c r="AD101" s="40"/>
      <c r="AE101" s="34"/>
      <c r="AI101" s="39"/>
    </row>
    <row r="102" spans="1:35" x14ac:dyDescent="0.2">
      <c r="A102" s="39" t="s">
        <v>77</v>
      </c>
      <c r="B102" s="39" t="s">
        <v>188</v>
      </c>
      <c r="C102" s="32">
        <v>6</v>
      </c>
      <c r="D102" s="34">
        <v>40</v>
      </c>
      <c r="E102" s="34">
        <v>29</v>
      </c>
      <c r="F102" s="53"/>
      <c r="G102" s="39"/>
      <c r="H102" s="39"/>
      <c r="I102" s="39"/>
      <c r="J102" s="32">
        <f t="shared" si="10"/>
        <v>0</v>
      </c>
      <c r="K102" s="39"/>
      <c r="L102" s="39"/>
      <c r="M102" s="39"/>
      <c r="N102" s="39"/>
      <c r="O102" s="39">
        <f t="shared" si="11"/>
        <v>0</v>
      </c>
      <c r="P102" s="53"/>
      <c r="Q102" s="53"/>
      <c r="R102" s="39"/>
      <c r="S102" s="53"/>
      <c r="T102" s="39"/>
      <c r="U102" s="39"/>
      <c r="V102" s="39"/>
      <c r="W102" s="39">
        <f t="shared" si="8"/>
        <v>0</v>
      </c>
      <c r="X102" s="40"/>
      <c r="Y102" s="41">
        <f t="shared" si="9"/>
        <v>0</v>
      </c>
      <c r="Z102" s="39" t="s">
        <v>120</v>
      </c>
      <c r="AA102" s="42"/>
      <c r="AB102" s="40">
        <f>SUM(Y101:Y102)</f>
        <v>0</v>
      </c>
      <c r="AC102" s="48"/>
      <c r="AD102" s="40"/>
      <c r="AE102"/>
      <c r="AF102"/>
      <c r="AG102"/>
      <c r="AH102"/>
      <c r="AI102" s="39"/>
    </row>
    <row r="103" spans="1:35" x14ac:dyDescent="0.2">
      <c r="A103" s="53" t="s">
        <v>97</v>
      </c>
      <c r="B103" s="53" t="s">
        <v>471</v>
      </c>
      <c r="C103" s="54">
        <v>8</v>
      </c>
      <c r="D103" s="34">
        <v>29</v>
      </c>
      <c r="E103" s="34">
        <v>25</v>
      </c>
      <c r="F103" s="53"/>
      <c r="G103" s="39"/>
      <c r="H103" s="39"/>
      <c r="I103" s="39"/>
      <c r="J103" s="32">
        <f t="shared" ref="J103" si="16">COUNT(F103:I103)</f>
        <v>0</v>
      </c>
      <c r="K103" s="39">
        <v>72201</v>
      </c>
      <c r="L103" s="39">
        <v>72204</v>
      </c>
      <c r="M103" s="39">
        <v>72205</v>
      </c>
      <c r="N103" s="53">
        <v>72804</v>
      </c>
      <c r="O103" s="39">
        <f t="shared" ref="O103" si="17">COUNT(K103:N103)</f>
        <v>4</v>
      </c>
      <c r="P103" s="53"/>
      <c r="Q103" s="53"/>
      <c r="R103" s="39"/>
      <c r="S103" s="53"/>
      <c r="T103" s="39"/>
      <c r="U103" s="39"/>
      <c r="V103" s="39"/>
      <c r="W103" s="39">
        <f t="shared" si="8"/>
        <v>0</v>
      </c>
      <c r="X103" s="40"/>
      <c r="Y103" s="41">
        <f t="shared" si="9"/>
        <v>100</v>
      </c>
      <c r="Z103" s="53" t="s">
        <v>120</v>
      </c>
      <c r="AA103" s="42">
        <v>43356</v>
      </c>
      <c r="AB103" s="40"/>
      <c r="AC103" s="48"/>
      <c r="AD103" s="40"/>
      <c r="AE103"/>
      <c r="AF103"/>
      <c r="AG103"/>
      <c r="AH103"/>
      <c r="AI103" s="39"/>
    </row>
    <row r="104" spans="1:35" x14ac:dyDescent="0.2">
      <c r="A104" s="39" t="s">
        <v>150</v>
      </c>
      <c r="B104" s="39" t="s">
        <v>151</v>
      </c>
      <c r="C104" s="32">
        <v>6</v>
      </c>
      <c r="D104" s="34">
        <v>40</v>
      </c>
      <c r="E104" s="34">
        <v>29</v>
      </c>
      <c r="F104" s="53">
        <v>72805</v>
      </c>
      <c r="G104" s="53">
        <v>72806</v>
      </c>
      <c r="H104" s="53"/>
      <c r="I104" s="39"/>
      <c r="J104" s="32">
        <f t="shared" si="10"/>
        <v>2</v>
      </c>
      <c r="K104" s="39">
        <v>72803</v>
      </c>
      <c r="L104" s="39"/>
      <c r="M104" s="39"/>
      <c r="N104" s="39"/>
      <c r="O104" s="39">
        <f t="shared" si="11"/>
        <v>1</v>
      </c>
      <c r="P104" s="53">
        <v>72805</v>
      </c>
      <c r="Q104" s="53">
        <v>72806</v>
      </c>
      <c r="R104" s="39"/>
      <c r="S104" s="53"/>
      <c r="T104" s="39"/>
      <c r="U104" s="39"/>
      <c r="V104" s="39"/>
      <c r="W104" s="39">
        <f t="shared" si="8"/>
        <v>2</v>
      </c>
      <c r="X104" s="40"/>
      <c r="Y104" s="41">
        <f t="shared" si="9"/>
        <v>159</v>
      </c>
      <c r="Z104" s="39" t="s">
        <v>120</v>
      </c>
      <c r="AA104" s="35">
        <v>43356</v>
      </c>
      <c r="AB104" s="40"/>
      <c r="AC104" s="31"/>
      <c r="AD104" s="34"/>
      <c r="AI104" s="39"/>
    </row>
    <row r="105" spans="1:35" x14ac:dyDescent="0.2">
      <c r="A105" s="39" t="s">
        <v>23</v>
      </c>
      <c r="B105" s="39" t="s">
        <v>26</v>
      </c>
      <c r="C105" s="32">
        <v>8</v>
      </c>
      <c r="D105" s="34">
        <v>29</v>
      </c>
      <c r="E105" s="34">
        <v>25</v>
      </c>
      <c r="F105" s="53"/>
      <c r="G105" s="39"/>
      <c r="H105" s="39"/>
      <c r="I105" s="39"/>
      <c r="J105" s="32">
        <f t="shared" si="10"/>
        <v>0</v>
      </c>
      <c r="K105" s="39"/>
      <c r="L105" s="39"/>
      <c r="M105" s="39"/>
      <c r="N105" s="39"/>
      <c r="O105" s="39">
        <f t="shared" si="11"/>
        <v>0</v>
      </c>
      <c r="P105" s="53"/>
      <c r="Q105" s="53"/>
      <c r="R105" s="39"/>
      <c r="S105" s="53"/>
      <c r="T105" s="39"/>
      <c r="U105" s="39"/>
      <c r="V105" s="39"/>
      <c r="W105" s="39">
        <f t="shared" si="8"/>
        <v>0</v>
      </c>
      <c r="X105" s="40"/>
      <c r="Y105" s="41">
        <f t="shared" si="9"/>
        <v>0</v>
      </c>
      <c r="Z105" s="39" t="s">
        <v>120</v>
      </c>
      <c r="AA105" s="59"/>
      <c r="AB105" s="42"/>
      <c r="AD105" s="40"/>
      <c r="AI105" s="39"/>
    </row>
    <row r="106" spans="1:35" x14ac:dyDescent="0.2">
      <c r="A106" s="39" t="s">
        <v>346</v>
      </c>
      <c r="B106" s="39" t="s">
        <v>347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10"/>
        <v>0</v>
      </c>
      <c r="K106" s="39">
        <v>72000</v>
      </c>
      <c r="L106" s="39">
        <v>72001</v>
      </c>
      <c r="M106" s="39">
        <v>72003</v>
      </c>
      <c r="N106" s="53">
        <v>72002</v>
      </c>
      <c r="O106" s="39">
        <f t="shared" si="11"/>
        <v>4</v>
      </c>
      <c r="P106" s="53"/>
      <c r="Q106" s="53"/>
      <c r="R106" s="39"/>
      <c r="S106" s="53"/>
      <c r="T106" s="39"/>
      <c r="U106" s="39"/>
      <c r="V106" s="39"/>
      <c r="W106" s="39">
        <f t="shared" si="8"/>
        <v>0</v>
      </c>
      <c r="X106" s="40"/>
      <c r="Y106" s="41">
        <f t="shared" si="9"/>
        <v>100</v>
      </c>
      <c r="Z106" s="39" t="s">
        <v>120</v>
      </c>
      <c r="AA106" s="35">
        <v>43356</v>
      </c>
      <c r="AB106" s="40"/>
      <c r="AD106" s="40"/>
      <c r="AE106" s="35"/>
      <c r="AI106" s="39"/>
    </row>
    <row r="107" spans="1:35" x14ac:dyDescent="0.2">
      <c r="A107" s="39" t="s">
        <v>192</v>
      </c>
      <c r="B107" s="39" t="s">
        <v>128</v>
      </c>
      <c r="C107" s="32">
        <v>8</v>
      </c>
      <c r="D107" s="34">
        <v>29</v>
      </c>
      <c r="E107" s="34">
        <v>25</v>
      </c>
      <c r="F107" s="53">
        <v>72003</v>
      </c>
      <c r="G107" s="53"/>
      <c r="H107" s="39"/>
      <c r="I107" s="39"/>
      <c r="J107" s="32">
        <f t="shared" si="10"/>
        <v>1</v>
      </c>
      <c r="K107" s="39"/>
      <c r="L107" s="39"/>
      <c r="M107" s="39"/>
      <c r="N107" s="39"/>
      <c r="O107" s="39">
        <f t="shared" si="11"/>
        <v>0</v>
      </c>
      <c r="P107" s="53"/>
      <c r="Q107" s="53"/>
      <c r="R107" s="39"/>
      <c r="S107" s="53"/>
      <c r="T107" s="39"/>
      <c r="U107" s="39"/>
      <c r="V107" s="39"/>
      <c r="W107" s="39">
        <f t="shared" si="8"/>
        <v>0</v>
      </c>
      <c r="X107" s="40"/>
      <c r="Y107" s="41">
        <f t="shared" si="9"/>
        <v>29</v>
      </c>
      <c r="Z107" s="39" t="s">
        <v>120</v>
      </c>
      <c r="AA107" s="35">
        <v>43356</v>
      </c>
      <c r="AB107" s="40"/>
      <c r="AC107" s="35"/>
      <c r="AD107" s="40"/>
      <c r="AE107" s="35"/>
      <c r="AI107" s="39"/>
    </row>
    <row r="108" spans="1:35" x14ac:dyDescent="0.2">
      <c r="A108" s="39" t="s">
        <v>24</v>
      </c>
      <c r="B108" s="39" t="s">
        <v>153</v>
      </c>
      <c r="C108" s="32">
        <v>8</v>
      </c>
      <c r="D108" s="34">
        <v>29</v>
      </c>
      <c r="E108" s="34">
        <v>25</v>
      </c>
      <c r="F108" s="53"/>
      <c r="G108" s="39"/>
      <c r="H108" s="39"/>
      <c r="I108" s="39"/>
      <c r="J108" s="32">
        <f t="shared" si="10"/>
        <v>0</v>
      </c>
      <c r="K108" s="39"/>
      <c r="L108" s="39"/>
      <c r="M108" s="39"/>
      <c r="N108" s="39"/>
      <c r="O108" s="39">
        <f t="shared" si="11"/>
        <v>0</v>
      </c>
      <c r="P108" s="53"/>
      <c r="Q108" s="53"/>
      <c r="R108" s="39"/>
      <c r="S108" s="53"/>
      <c r="T108" s="39"/>
      <c r="U108" s="39"/>
      <c r="V108" s="39"/>
      <c r="W108" s="39">
        <f t="shared" si="8"/>
        <v>0</v>
      </c>
      <c r="X108" s="40"/>
      <c r="Y108" s="41">
        <f t="shared" si="9"/>
        <v>0</v>
      </c>
      <c r="Z108" s="39" t="s">
        <v>120</v>
      </c>
      <c r="AA108" s="42"/>
      <c r="AB108" s="40"/>
      <c r="AC108" s="35"/>
      <c r="AD108" s="40"/>
      <c r="AE108" s="35"/>
      <c r="AI108" s="39"/>
    </row>
    <row r="109" spans="1:35" x14ac:dyDescent="0.2">
      <c r="A109" s="53" t="s">
        <v>425</v>
      </c>
      <c r="B109" s="53" t="s">
        <v>153</v>
      </c>
      <c r="C109" s="54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0"/>
        <v>0</v>
      </c>
      <c r="K109" s="39"/>
      <c r="L109" s="39"/>
      <c r="M109" s="39"/>
      <c r="N109" s="39"/>
      <c r="O109" s="39">
        <f t="shared" si="11"/>
        <v>0</v>
      </c>
      <c r="P109" s="53"/>
      <c r="Q109" s="53"/>
      <c r="R109" s="39"/>
      <c r="S109" s="53"/>
      <c r="T109" s="39"/>
      <c r="U109" s="39"/>
      <c r="V109" s="39"/>
      <c r="W109" s="39">
        <f t="shared" si="8"/>
        <v>0</v>
      </c>
      <c r="X109" s="40"/>
      <c r="Y109" s="41">
        <f t="shared" si="9"/>
        <v>0</v>
      </c>
      <c r="Z109" s="53" t="s">
        <v>120</v>
      </c>
      <c r="AA109" s="42"/>
      <c r="AB109" s="40"/>
      <c r="AC109" s="35"/>
      <c r="AD109" s="40"/>
      <c r="AE109" s="35"/>
      <c r="AI109" s="39"/>
    </row>
    <row r="110" spans="1:35" x14ac:dyDescent="0.2">
      <c r="A110" s="39" t="s">
        <v>24</v>
      </c>
      <c r="B110" s="39" t="s">
        <v>186</v>
      </c>
      <c r="C110" s="32">
        <v>6</v>
      </c>
      <c r="D110" s="34">
        <v>40</v>
      </c>
      <c r="E110" s="34">
        <v>29</v>
      </c>
      <c r="F110" s="53"/>
      <c r="G110" s="39"/>
      <c r="H110" s="39"/>
      <c r="I110" s="39"/>
      <c r="J110" s="32">
        <f t="shared" si="10"/>
        <v>0</v>
      </c>
      <c r="K110" s="39"/>
      <c r="L110" s="39"/>
      <c r="M110" s="39"/>
      <c r="N110" s="39"/>
      <c r="O110" s="39">
        <f t="shared" si="11"/>
        <v>0</v>
      </c>
      <c r="P110" s="53"/>
      <c r="Q110" s="53"/>
      <c r="R110" s="39"/>
      <c r="S110" s="53"/>
      <c r="T110" s="39"/>
      <c r="U110" s="39"/>
      <c r="V110" s="39"/>
      <c r="W110" s="39">
        <f t="shared" si="8"/>
        <v>0</v>
      </c>
      <c r="X110" s="40"/>
      <c r="Y110" s="41">
        <f t="shared" si="9"/>
        <v>0</v>
      </c>
      <c r="Z110" s="39" t="s">
        <v>120</v>
      </c>
      <c r="AA110" s="42"/>
      <c r="AB110" s="42"/>
      <c r="AC110" s="48"/>
      <c r="AD110" s="40"/>
      <c r="AE110" s="35"/>
      <c r="AI110" s="39"/>
    </row>
    <row r="111" spans="1:35" x14ac:dyDescent="0.2">
      <c r="A111" s="39" t="s">
        <v>9</v>
      </c>
      <c r="B111" s="39" t="s">
        <v>10</v>
      </c>
      <c r="C111" s="32">
        <v>5</v>
      </c>
      <c r="D111" s="34">
        <v>47</v>
      </c>
      <c r="E111" s="34">
        <v>32</v>
      </c>
      <c r="F111" s="53"/>
      <c r="G111" s="53"/>
      <c r="H111" s="53"/>
      <c r="I111" s="39"/>
      <c r="J111" s="32">
        <f t="shared" si="10"/>
        <v>0</v>
      </c>
      <c r="K111" s="39"/>
      <c r="L111" s="39"/>
      <c r="M111" s="39"/>
      <c r="N111" s="39"/>
      <c r="O111" s="39">
        <f t="shared" si="11"/>
        <v>0</v>
      </c>
      <c r="P111" s="53"/>
      <c r="Q111" s="53"/>
      <c r="R111" s="39"/>
      <c r="S111" s="53"/>
      <c r="T111" s="39"/>
      <c r="U111" s="39"/>
      <c r="V111" s="39"/>
      <c r="W111" s="39">
        <f t="shared" si="8"/>
        <v>0</v>
      </c>
      <c r="X111" s="40"/>
      <c r="Y111" s="41">
        <f t="shared" si="9"/>
        <v>0</v>
      </c>
      <c r="Z111" s="39" t="s">
        <v>120</v>
      </c>
      <c r="AA111" s="35"/>
      <c r="AB111" s="42"/>
      <c r="AC111" s="31"/>
      <c r="AD111" s="34"/>
      <c r="AE111" s="35"/>
      <c r="AI111" s="39"/>
    </row>
    <row r="112" spans="1:35" x14ac:dyDescent="0.2">
      <c r="A112" s="39" t="s">
        <v>26</v>
      </c>
      <c r="B112" s="39" t="s">
        <v>76</v>
      </c>
      <c r="C112" s="32">
        <v>6</v>
      </c>
      <c r="D112" s="34">
        <v>40</v>
      </c>
      <c r="E112" s="34">
        <v>29</v>
      </c>
      <c r="F112" s="53">
        <v>72505</v>
      </c>
      <c r="G112" s="39"/>
      <c r="H112" s="39"/>
      <c r="I112" s="39"/>
      <c r="J112" s="32">
        <f t="shared" si="10"/>
        <v>1</v>
      </c>
      <c r="K112" s="39"/>
      <c r="L112" s="39"/>
      <c r="M112" s="39"/>
      <c r="N112" s="39"/>
      <c r="O112" s="39">
        <f t="shared" si="11"/>
        <v>0</v>
      </c>
      <c r="P112" s="53">
        <v>72505</v>
      </c>
      <c r="Q112" s="53"/>
      <c r="R112" s="39"/>
      <c r="S112" s="53"/>
      <c r="T112" s="39"/>
      <c r="U112" s="39"/>
      <c r="V112" s="39"/>
      <c r="W112" s="39">
        <f t="shared" si="8"/>
        <v>1</v>
      </c>
      <c r="X112" s="40"/>
      <c r="Y112" s="41">
        <f t="shared" si="9"/>
        <v>65</v>
      </c>
      <c r="Z112" s="39" t="s">
        <v>120</v>
      </c>
      <c r="AA112" s="35">
        <v>43356</v>
      </c>
      <c r="AB112" s="42"/>
      <c r="AC112" s="31"/>
      <c r="AD112" s="34"/>
      <c r="AI112" s="39"/>
    </row>
    <row r="113" spans="1:35" x14ac:dyDescent="0.2">
      <c r="A113" s="39" t="s">
        <v>44</v>
      </c>
      <c r="B113" s="39" t="s">
        <v>394</v>
      </c>
      <c r="C113" s="32">
        <v>8</v>
      </c>
      <c r="D113" s="34">
        <v>29</v>
      </c>
      <c r="E113" s="34">
        <v>25</v>
      </c>
      <c r="F113" s="53"/>
      <c r="G113" s="53"/>
      <c r="H113" s="39"/>
      <c r="I113" s="39"/>
      <c r="J113" s="32">
        <f t="shared" si="10"/>
        <v>0</v>
      </c>
      <c r="K113" s="39"/>
      <c r="L113" s="39"/>
      <c r="M113" s="39"/>
      <c r="N113" s="39"/>
      <c r="O113" s="39">
        <f t="shared" si="11"/>
        <v>0</v>
      </c>
      <c r="P113" s="53"/>
      <c r="Q113" s="53"/>
      <c r="R113" s="39"/>
      <c r="S113" s="53"/>
      <c r="T113" s="39"/>
      <c r="U113" s="39"/>
      <c r="V113" s="39"/>
      <c r="W113" s="39">
        <f t="shared" si="8"/>
        <v>0</v>
      </c>
      <c r="X113" s="40"/>
      <c r="Y113" s="41">
        <f t="shared" si="9"/>
        <v>0</v>
      </c>
      <c r="Z113" s="39" t="s">
        <v>120</v>
      </c>
      <c r="AA113" s="35"/>
      <c r="AB113" s="42"/>
      <c r="AC113" s="31"/>
      <c r="AD113" s="34"/>
      <c r="AI113" s="39"/>
    </row>
    <row r="114" spans="1:35" x14ac:dyDescent="0.2">
      <c r="A114" s="39" t="s">
        <v>16</v>
      </c>
      <c r="B114" s="39" t="s">
        <v>17</v>
      </c>
      <c r="C114" s="32">
        <v>7</v>
      </c>
      <c r="D114" s="34">
        <v>34</v>
      </c>
      <c r="E114" s="34">
        <v>27</v>
      </c>
      <c r="F114" s="53">
        <v>72502</v>
      </c>
      <c r="G114" s="53"/>
      <c r="H114" s="39"/>
      <c r="I114" s="39"/>
      <c r="J114" s="32">
        <f t="shared" si="10"/>
        <v>1</v>
      </c>
      <c r="K114" s="39"/>
      <c r="L114" s="39"/>
      <c r="M114" s="39"/>
      <c r="N114" s="39"/>
      <c r="O114" s="39">
        <f t="shared" si="11"/>
        <v>0</v>
      </c>
      <c r="P114" s="53"/>
      <c r="Q114" s="53"/>
      <c r="R114" s="39"/>
      <c r="S114" s="53"/>
      <c r="T114" s="39"/>
      <c r="U114" s="39"/>
      <c r="V114" s="39"/>
      <c r="W114" s="39">
        <f t="shared" si="8"/>
        <v>0</v>
      </c>
      <c r="X114" s="40"/>
      <c r="Y114" s="41">
        <f t="shared" si="9"/>
        <v>34</v>
      </c>
      <c r="Z114" s="39" t="s">
        <v>120</v>
      </c>
      <c r="AA114" s="35">
        <v>43356</v>
      </c>
      <c r="AB114" s="42"/>
      <c r="AC114" s="48"/>
      <c r="AD114" s="40"/>
      <c r="AI114" s="39"/>
    </row>
    <row r="115" spans="1:35" x14ac:dyDescent="0.2">
      <c r="A115" s="39" t="s">
        <v>50</v>
      </c>
      <c r="B115" s="39" t="s">
        <v>165</v>
      </c>
      <c r="C115" s="32">
        <v>7</v>
      </c>
      <c r="D115" s="34">
        <v>34</v>
      </c>
      <c r="E115" s="34">
        <v>29</v>
      </c>
      <c r="F115" s="53"/>
      <c r="G115" s="53"/>
      <c r="H115" s="53"/>
      <c r="I115" s="53"/>
      <c r="J115" s="32">
        <f t="shared" si="10"/>
        <v>0</v>
      </c>
      <c r="K115" s="39"/>
      <c r="L115" s="39"/>
      <c r="M115" s="39"/>
      <c r="N115" s="39"/>
      <c r="O115" s="39">
        <f t="shared" si="11"/>
        <v>0</v>
      </c>
      <c r="P115" s="53"/>
      <c r="Q115" s="53"/>
      <c r="R115" s="39"/>
      <c r="S115" s="53"/>
      <c r="T115" s="39"/>
      <c r="U115" s="39"/>
      <c r="V115" s="39"/>
      <c r="W115" s="39">
        <f t="shared" si="8"/>
        <v>0</v>
      </c>
      <c r="X115" s="40"/>
      <c r="Y115" s="41">
        <f t="shared" si="9"/>
        <v>0</v>
      </c>
      <c r="Z115" s="39" t="s">
        <v>120</v>
      </c>
      <c r="AA115" s="35"/>
      <c r="AB115" s="6"/>
      <c r="AC115" s="48"/>
      <c r="AD115" s="40"/>
      <c r="AI115" s="39"/>
    </row>
    <row r="116" spans="1:35" x14ac:dyDescent="0.2">
      <c r="A116" s="39" t="s">
        <v>30</v>
      </c>
      <c r="B116" s="39" t="s">
        <v>396</v>
      </c>
      <c r="C116" s="32">
        <v>8</v>
      </c>
      <c r="D116" s="34">
        <v>29</v>
      </c>
      <c r="E116" s="34">
        <v>25</v>
      </c>
      <c r="F116" s="53"/>
      <c r="G116" s="53"/>
      <c r="H116" s="53"/>
      <c r="I116" s="53"/>
      <c r="J116" s="32">
        <f t="shared" si="10"/>
        <v>0</v>
      </c>
      <c r="K116" s="39"/>
      <c r="L116" s="39"/>
      <c r="M116" s="39"/>
      <c r="N116" s="39"/>
      <c r="O116" s="39">
        <f t="shared" si="11"/>
        <v>0</v>
      </c>
      <c r="P116" s="53"/>
      <c r="Q116" s="53"/>
      <c r="R116" s="39"/>
      <c r="S116" s="53"/>
      <c r="T116" s="39"/>
      <c r="U116" s="39"/>
      <c r="V116" s="39"/>
      <c r="W116" s="39">
        <f t="shared" si="8"/>
        <v>0</v>
      </c>
      <c r="X116" s="40"/>
      <c r="Y116" s="41">
        <f t="shared" si="9"/>
        <v>0</v>
      </c>
      <c r="Z116" s="39" t="s">
        <v>120</v>
      </c>
      <c r="AA116" s="35"/>
      <c r="AB116" s="40"/>
      <c r="AC116" s="48"/>
      <c r="AD116" s="40"/>
      <c r="AE116" s="35"/>
      <c r="AI116" s="39"/>
    </row>
    <row r="117" spans="1:35" x14ac:dyDescent="0.2">
      <c r="A117" s="53" t="s">
        <v>421</v>
      </c>
      <c r="B117" s="53" t="s">
        <v>90</v>
      </c>
      <c r="C117" s="54">
        <v>8</v>
      </c>
      <c r="D117" s="34">
        <v>29</v>
      </c>
      <c r="E117" s="34">
        <v>25</v>
      </c>
      <c r="F117" s="53"/>
      <c r="G117" s="53"/>
      <c r="H117" s="53"/>
      <c r="I117" s="53"/>
      <c r="J117" s="32">
        <f t="shared" si="10"/>
        <v>0</v>
      </c>
      <c r="K117" s="39">
        <v>72003</v>
      </c>
      <c r="L117" s="39"/>
      <c r="M117" s="39"/>
      <c r="N117" s="39"/>
      <c r="O117" s="39">
        <f t="shared" si="11"/>
        <v>1</v>
      </c>
      <c r="P117" s="53"/>
      <c r="Q117" s="53"/>
      <c r="R117" s="39"/>
      <c r="S117" s="53"/>
      <c r="T117" s="39"/>
      <c r="U117" s="39"/>
      <c r="V117" s="39"/>
      <c r="W117" s="39">
        <f t="shared" si="8"/>
        <v>0</v>
      </c>
      <c r="X117" s="40"/>
      <c r="Y117" s="41">
        <f t="shared" si="9"/>
        <v>25</v>
      </c>
      <c r="Z117" s="53" t="s">
        <v>120</v>
      </c>
      <c r="AA117" s="35">
        <v>43356</v>
      </c>
      <c r="AB117" s="40"/>
      <c r="AC117" s="48"/>
      <c r="AD117" s="40"/>
      <c r="AE117" s="35"/>
    </row>
    <row r="118" spans="1:35" x14ac:dyDescent="0.2">
      <c r="A118" s="39" t="s">
        <v>125</v>
      </c>
      <c r="B118" s="39" t="s">
        <v>85</v>
      </c>
      <c r="C118" s="32">
        <v>6</v>
      </c>
      <c r="D118" s="34">
        <v>40</v>
      </c>
      <c r="E118" s="34">
        <v>29</v>
      </c>
      <c r="F118" s="53"/>
      <c r="G118" s="39"/>
      <c r="H118" s="39"/>
      <c r="I118" s="39"/>
      <c r="J118" s="32">
        <f t="shared" si="10"/>
        <v>0</v>
      </c>
      <c r="K118" s="39"/>
      <c r="L118" s="39"/>
      <c r="M118" s="39"/>
      <c r="N118" s="39"/>
      <c r="O118" s="39">
        <f t="shared" si="11"/>
        <v>0</v>
      </c>
      <c r="P118" s="53"/>
      <c r="Q118" s="53"/>
      <c r="R118" s="39"/>
      <c r="S118" s="53"/>
      <c r="T118" s="39"/>
      <c r="U118" s="39"/>
      <c r="V118" s="39"/>
      <c r="W118" s="39">
        <f t="shared" si="8"/>
        <v>0</v>
      </c>
      <c r="X118" s="40"/>
      <c r="Y118" s="41">
        <f t="shared" si="9"/>
        <v>0</v>
      </c>
      <c r="Z118" s="39" t="s">
        <v>120</v>
      </c>
      <c r="AA118" s="59"/>
      <c r="AB118" s="40"/>
      <c r="AC118" s="35"/>
      <c r="AD118" s="40"/>
      <c r="AE118" s="35"/>
    </row>
    <row r="119" spans="1:35" x14ac:dyDescent="0.2">
      <c r="A119" s="39" t="s">
        <v>376</v>
      </c>
      <c r="B119" s="39" t="s">
        <v>377</v>
      </c>
      <c r="C119" s="32">
        <v>8</v>
      </c>
      <c r="D119" s="34">
        <v>29</v>
      </c>
      <c r="E119" s="34">
        <v>25</v>
      </c>
      <c r="F119" s="53"/>
      <c r="G119" s="53"/>
      <c r="H119" s="53"/>
      <c r="I119" s="53"/>
      <c r="J119" s="32">
        <f t="shared" si="10"/>
        <v>0</v>
      </c>
      <c r="K119" s="39">
        <v>72100</v>
      </c>
      <c r="L119" s="39">
        <v>72400</v>
      </c>
      <c r="M119" s="39">
        <v>72401</v>
      </c>
      <c r="N119" s="53">
        <v>72404</v>
      </c>
      <c r="O119" s="39">
        <f t="shared" si="11"/>
        <v>4</v>
      </c>
      <c r="P119" s="53"/>
      <c r="Q119" s="53"/>
      <c r="R119" s="39"/>
      <c r="S119" s="53"/>
      <c r="T119" s="39"/>
      <c r="U119" s="39"/>
      <c r="V119" s="39"/>
      <c r="W119" s="39">
        <f t="shared" si="8"/>
        <v>0</v>
      </c>
      <c r="X119" s="40"/>
      <c r="Y119" s="41">
        <f t="shared" si="9"/>
        <v>100</v>
      </c>
      <c r="Z119" s="39" t="s">
        <v>120</v>
      </c>
      <c r="AA119" s="35">
        <v>43356</v>
      </c>
      <c r="AB119" s="40"/>
      <c r="AC119" s="35"/>
      <c r="AD119" s="40"/>
    </row>
    <row r="120" spans="1:35" x14ac:dyDescent="0.2">
      <c r="A120" s="39" t="s">
        <v>33</v>
      </c>
      <c r="B120" s="39" t="s">
        <v>34</v>
      </c>
      <c r="C120" s="32">
        <v>8</v>
      </c>
      <c r="D120" s="34">
        <v>29</v>
      </c>
      <c r="E120" s="34">
        <v>25</v>
      </c>
      <c r="F120" s="53"/>
      <c r="G120" s="39"/>
      <c r="H120" s="39"/>
      <c r="I120" s="39"/>
      <c r="J120" s="32">
        <f t="shared" si="10"/>
        <v>0</v>
      </c>
      <c r="K120" s="39"/>
      <c r="L120" s="39"/>
      <c r="M120" s="39"/>
      <c r="N120" s="39"/>
      <c r="O120" s="39">
        <f t="shared" si="11"/>
        <v>0</v>
      </c>
      <c r="P120" s="53"/>
      <c r="Q120" s="53"/>
      <c r="R120" s="39"/>
      <c r="S120" s="53"/>
      <c r="T120" s="39"/>
      <c r="U120" s="39"/>
      <c r="V120" s="39"/>
      <c r="W120" s="39">
        <f t="shared" si="8"/>
        <v>0</v>
      </c>
      <c r="X120" s="40"/>
      <c r="Y120" s="41">
        <f t="shared" si="9"/>
        <v>0</v>
      </c>
      <c r="Z120" s="39" t="s">
        <v>120</v>
      </c>
      <c r="AA120" s="35"/>
      <c r="AB120" s="40"/>
      <c r="AC120" s="35"/>
      <c r="AD120" s="40"/>
    </row>
    <row r="121" spans="1:35" x14ac:dyDescent="0.2">
      <c r="A121" t="s">
        <v>431</v>
      </c>
      <c r="B121" t="s">
        <v>432</v>
      </c>
      <c r="C121" s="54">
        <v>8</v>
      </c>
      <c r="D121" s="34">
        <v>29</v>
      </c>
      <c r="E121" s="34">
        <v>25</v>
      </c>
      <c r="F121" s="53"/>
      <c r="G121" s="39"/>
      <c r="H121" s="39"/>
      <c r="I121" s="39"/>
      <c r="J121" s="32">
        <f t="shared" si="10"/>
        <v>0</v>
      </c>
      <c r="K121" s="39"/>
      <c r="L121" s="39"/>
      <c r="M121" s="39"/>
      <c r="N121" s="39"/>
      <c r="O121" s="39">
        <f t="shared" si="11"/>
        <v>0</v>
      </c>
      <c r="P121" s="53"/>
      <c r="Q121" s="53"/>
      <c r="R121" s="39"/>
      <c r="S121" s="53"/>
      <c r="T121" s="39"/>
      <c r="U121" s="39"/>
      <c r="V121" s="39"/>
      <c r="W121" s="39">
        <f t="shared" si="8"/>
        <v>0</v>
      </c>
      <c r="X121" s="40"/>
      <c r="Y121" s="41">
        <f t="shared" si="9"/>
        <v>0</v>
      </c>
      <c r="Z121" s="53" t="s">
        <v>120</v>
      </c>
      <c r="AA121" s="35"/>
      <c r="AB121" s="40"/>
      <c r="AC121" s="35"/>
      <c r="AD121" s="40"/>
    </row>
    <row r="122" spans="1:35" x14ac:dyDescent="0.2">
      <c r="A122" s="39" t="s">
        <v>51</v>
      </c>
      <c r="B122" s="39" t="s">
        <v>52</v>
      </c>
      <c r="C122" s="32">
        <v>6</v>
      </c>
      <c r="D122" s="34">
        <v>40</v>
      </c>
      <c r="E122" s="34">
        <v>29</v>
      </c>
      <c r="F122" s="53"/>
      <c r="G122" s="53"/>
      <c r="H122" s="53"/>
      <c r="I122" s="39"/>
      <c r="J122" s="32">
        <f t="shared" si="10"/>
        <v>0</v>
      </c>
      <c r="K122" s="39"/>
      <c r="L122" s="39"/>
      <c r="M122" s="39"/>
      <c r="N122" s="39"/>
      <c r="O122" s="39">
        <f t="shared" si="11"/>
        <v>0</v>
      </c>
      <c r="P122" s="53"/>
      <c r="Q122" s="53"/>
      <c r="R122" s="39"/>
      <c r="S122" s="53"/>
      <c r="T122" s="39"/>
      <c r="U122" s="39"/>
      <c r="V122" s="39"/>
      <c r="W122" s="39">
        <f t="shared" si="8"/>
        <v>0</v>
      </c>
      <c r="X122" s="40"/>
      <c r="Y122" s="41">
        <f t="shared" si="9"/>
        <v>0</v>
      </c>
      <c r="Z122" s="39" t="s">
        <v>120</v>
      </c>
      <c r="AA122" s="42"/>
      <c r="AB122" s="40"/>
      <c r="AC122" s="48"/>
      <c r="AD122" s="40"/>
      <c r="AE122" s="35"/>
    </row>
    <row r="123" spans="1:35" x14ac:dyDescent="0.2">
      <c r="A123" s="39" t="s">
        <v>24</v>
      </c>
      <c r="B123" s="39" t="s">
        <v>305</v>
      </c>
      <c r="C123" s="32">
        <v>8</v>
      </c>
      <c r="D123" s="34">
        <v>29</v>
      </c>
      <c r="E123" s="34">
        <v>25</v>
      </c>
      <c r="F123" s="53"/>
      <c r="G123" s="53"/>
      <c r="H123" s="53"/>
      <c r="I123" s="39"/>
      <c r="J123" s="32">
        <f t="shared" si="10"/>
        <v>0</v>
      </c>
      <c r="K123" s="39"/>
      <c r="L123" s="39"/>
      <c r="M123" s="39"/>
      <c r="N123" s="39"/>
      <c r="O123" s="39">
        <f t="shared" si="11"/>
        <v>0</v>
      </c>
      <c r="P123" s="53"/>
      <c r="Q123" s="53"/>
      <c r="R123" s="39"/>
      <c r="S123" s="53"/>
      <c r="T123" s="39"/>
      <c r="U123" s="39"/>
      <c r="V123" s="39"/>
      <c r="W123" s="39">
        <f t="shared" si="8"/>
        <v>0</v>
      </c>
      <c r="X123" s="40"/>
      <c r="Y123" s="41">
        <f t="shared" si="9"/>
        <v>0</v>
      </c>
      <c r="Z123" s="39" t="s">
        <v>120</v>
      </c>
      <c r="AA123" s="35"/>
      <c r="AB123" s="40"/>
      <c r="AD123" s="34"/>
      <c r="AE123" s="35"/>
    </row>
    <row r="124" spans="1:35" x14ac:dyDescent="0.2">
      <c r="A124" s="39" t="s">
        <v>0</v>
      </c>
      <c r="B124" s="39" t="s">
        <v>159</v>
      </c>
      <c r="C124" s="32">
        <v>6</v>
      </c>
      <c r="D124" s="34">
        <v>40</v>
      </c>
      <c r="E124" s="34">
        <v>29</v>
      </c>
      <c r="F124" s="53"/>
      <c r="G124" s="39"/>
      <c r="H124" s="39"/>
      <c r="I124" s="39"/>
      <c r="J124" s="32">
        <f t="shared" si="10"/>
        <v>0</v>
      </c>
      <c r="K124" s="39"/>
      <c r="L124" s="39"/>
      <c r="M124" s="39"/>
      <c r="N124" s="39"/>
      <c r="O124" s="39">
        <f t="shared" si="11"/>
        <v>0</v>
      </c>
      <c r="P124" s="53"/>
      <c r="Q124" s="53"/>
      <c r="R124" s="39"/>
      <c r="S124" s="53"/>
      <c r="T124" s="39"/>
      <c r="U124" s="39"/>
      <c r="V124" s="39"/>
      <c r="W124" s="39">
        <f t="shared" si="8"/>
        <v>0</v>
      </c>
      <c r="X124" s="40"/>
      <c r="Y124" s="41">
        <f t="shared" si="9"/>
        <v>0</v>
      </c>
      <c r="Z124" s="39" t="s">
        <v>120</v>
      </c>
      <c r="AA124" s="35"/>
      <c r="AB124" s="40"/>
      <c r="AC124" s="48"/>
      <c r="AD124" s="40"/>
      <c r="AE124" s="35"/>
    </row>
    <row r="125" spans="1:35" x14ac:dyDescent="0.2">
      <c r="A125" s="39" t="s">
        <v>177</v>
      </c>
      <c r="B125" s="39" t="s">
        <v>352</v>
      </c>
      <c r="C125" s="32">
        <v>8</v>
      </c>
      <c r="D125" s="34">
        <v>29</v>
      </c>
      <c r="E125" s="34">
        <v>25</v>
      </c>
      <c r="F125" s="53"/>
      <c r="G125" s="53"/>
      <c r="H125" s="39"/>
      <c r="I125" s="39"/>
      <c r="J125" s="32">
        <f t="shared" si="10"/>
        <v>0</v>
      </c>
      <c r="K125" s="39"/>
      <c r="L125" s="39"/>
      <c r="M125" s="39"/>
      <c r="N125" s="39"/>
      <c r="O125" s="39">
        <f t="shared" si="11"/>
        <v>0</v>
      </c>
      <c r="P125" s="53"/>
      <c r="Q125" s="53"/>
      <c r="R125" s="39"/>
      <c r="S125" s="53"/>
      <c r="T125" s="39"/>
      <c r="U125" s="39"/>
      <c r="V125" s="39"/>
      <c r="W125" s="39">
        <f t="shared" si="8"/>
        <v>0</v>
      </c>
      <c r="X125" s="40"/>
      <c r="Y125" s="41">
        <f t="shared" si="9"/>
        <v>0</v>
      </c>
      <c r="Z125" s="39" t="s">
        <v>120</v>
      </c>
      <c r="AA125" s="35"/>
      <c r="AB125" s="40"/>
      <c r="AC125" s="48"/>
      <c r="AD125" s="40"/>
      <c r="AE125" s="35"/>
    </row>
    <row r="126" spans="1:35" x14ac:dyDescent="0.2">
      <c r="A126" s="53" t="s">
        <v>426</v>
      </c>
      <c r="B126" s="53" t="s">
        <v>352</v>
      </c>
      <c r="C126" s="54">
        <v>8</v>
      </c>
      <c r="D126" s="34">
        <v>29</v>
      </c>
      <c r="E126" s="34">
        <v>25</v>
      </c>
      <c r="F126" s="53"/>
      <c r="G126" s="53"/>
      <c r="H126" s="39"/>
      <c r="I126" s="39"/>
      <c r="J126" s="32">
        <f t="shared" si="10"/>
        <v>0</v>
      </c>
      <c r="K126" s="39"/>
      <c r="L126" s="39"/>
      <c r="M126" s="39"/>
      <c r="N126" s="39"/>
      <c r="O126" s="39">
        <f t="shared" si="11"/>
        <v>0</v>
      </c>
      <c r="P126" s="53"/>
      <c r="Q126" s="53"/>
      <c r="R126" s="39"/>
      <c r="S126" s="53"/>
      <c r="T126" s="39"/>
      <c r="U126" s="39"/>
      <c r="V126" s="39"/>
      <c r="W126" s="39">
        <f t="shared" si="8"/>
        <v>0</v>
      </c>
      <c r="X126" s="40"/>
      <c r="Y126" s="41">
        <f t="shared" si="9"/>
        <v>0</v>
      </c>
      <c r="Z126" s="53" t="s">
        <v>120</v>
      </c>
      <c r="AA126" s="35"/>
      <c r="AB126" s="40"/>
      <c r="AC126" s="48"/>
      <c r="AD126" s="40"/>
      <c r="AE126" s="35"/>
    </row>
    <row r="127" spans="1:35" x14ac:dyDescent="0.2">
      <c r="A127" s="53" t="s">
        <v>427</v>
      </c>
      <c r="B127" s="53" t="s">
        <v>352</v>
      </c>
      <c r="C127" s="32">
        <v>7</v>
      </c>
      <c r="D127" s="34">
        <v>34</v>
      </c>
      <c r="E127" s="34">
        <v>27</v>
      </c>
      <c r="F127" s="53"/>
      <c r="G127" s="53"/>
      <c r="H127" s="39"/>
      <c r="I127" s="39"/>
      <c r="J127" s="32">
        <f t="shared" si="10"/>
        <v>0</v>
      </c>
      <c r="K127" s="39"/>
      <c r="L127" s="39"/>
      <c r="M127" s="39"/>
      <c r="N127" s="39"/>
      <c r="O127" s="39">
        <f t="shared" si="11"/>
        <v>0</v>
      </c>
      <c r="P127" s="53"/>
      <c r="Q127" s="53"/>
      <c r="R127" s="39"/>
      <c r="S127" s="53"/>
      <c r="T127" s="39"/>
      <c r="U127" s="39"/>
      <c r="V127" s="39"/>
      <c r="W127" s="39">
        <f t="shared" si="8"/>
        <v>0</v>
      </c>
      <c r="X127" s="40"/>
      <c r="Y127" s="41">
        <f t="shared" si="9"/>
        <v>0</v>
      </c>
      <c r="Z127" s="53" t="s">
        <v>120</v>
      </c>
      <c r="AA127" s="35"/>
      <c r="AB127" s="40"/>
      <c r="AC127" s="48"/>
      <c r="AD127" s="40"/>
      <c r="AE127" s="35"/>
    </row>
    <row r="128" spans="1:35" x14ac:dyDescent="0.2">
      <c r="A128" s="39" t="s">
        <v>152</v>
      </c>
      <c r="B128" s="39" t="s">
        <v>35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10"/>
        <v>0</v>
      </c>
      <c r="K128" s="39"/>
      <c r="L128" s="39"/>
      <c r="M128" s="39"/>
      <c r="N128" s="39"/>
      <c r="O128" s="39">
        <f t="shared" si="11"/>
        <v>0</v>
      </c>
      <c r="P128" s="53"/>
      <c r="Q128" s="53"/>
      <c r="R128" s="39"/>
      <c r="S128" s="53"/>
      <c r="T128" s="39"/>
      <c r="U128" s="39"/>
      <c r="V128" s="39"/>
      <c r="W128" s="39">
        <f t="shared" si="8"/>
        <v>0</v>
      </c>
      <c r="X128" s="40"/>
      <c r="Y128" s="41">
        <f t="shared" si="9"/>
        <v>0</v>
      </c>
      <c r="Z128" s="39" t="s">
        <v>297</v>
      </c>
      <c r="AA128" s="35"/>
      <c r="AB128" s="40"/>
      <c r="AC128" s="48"/>
      <c r="AD128" s="40"/>
      <c r="AE128" s="35"/>
    </row>
    <row r="129" spans="1:35" x14ac:dyDescent="0.2">
      <c r="A129" s="32" t="s">
        <v>402</v>
      </c>
      <c r="B129" s="32" t="s">
        <v>403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10"/>
        <v>0</v>
      </c>
      <c r="K129" s="39"/>
      <c r="L129" s="39"/>
      <c r="M129" s="39"/>
      <c r="N129" s="39"/>
      <c r="O129" s="39">
        <f t="shared" si="11"/>
        <v>0</v>
      </c>
      <c r="P129" s="53"/>
      <c r="Q129" s="53"/>
      <c r="R129" s="39"/>
      <c r="S129" s="53"/>
      <c r="T129" s="39"/>
      <c r="U129" s="39"/>
      <c r="V129" s="39"/>
      <c r="W129" s="39">
        <f t="shared" si="8"/>
        <v>0</v>
      </c>
      <c r="X129" s="40"/>
      <c r="Y129" s="41">
        <f t="shared" si="9"/>
        <v>0</v>
      </c>
      <c r="Z129" s="53" t="s">
        <v>120</v>
      </c>
      <c r="AA129" s="35"/>
      <c r="AB129" s="40"/>
      <c r="AC129" s="48"/>
      <c r="AD129" s="40"/>
      <c r="AE129" s="35"/>
    </row>
    <row r="130" spans="1:35" x14ac:dyDescent="0.2">
      <c r="A130" s="53" t="s">
        <v>423</v>
      </c>
      <c r="B130" s="53" t="s">
        <v>236</v>
      </c>
      <c r="C130" s="54">
        <v>8</v>
      </c>
      <c r="D130" s="34">
        <v>29</v>
      </c>
      <c r="E130" s="34">
        <v>25</v>
      </c>
      <c r="F130" s="53"/>
      <c r="G130" s="39"/>
      <c r="H130" s="39"/>
      <c r="I130" s="39"/>
      <c r="J130" s="32">
        <f t="shared" si="10"/>
        <v>0</v>
      </c>
      <c r="K130" s="39"/>
      <c r="L130" s="39"/>
      <c r="M130" s="39"/>
      <c r="N130" s="39"/>
      <c r="O130" s="39">
        <f t="shared" si="11"/>
        <v>0</v>
      </c>
      <c r="P130" s="53"/>
      <c r="Q130" s="53"/>
      <c r="R130" s="39"/>
      <c r="S130" s="53"/>
      <c r="T130" s="39"/>
      <c r="U130" s="39"/>
      <c r="V130" s="39"/>
      <c r="W130" s="39">
        <f t="shared" si="8"/>
        <v>0</v>
      </c>
      <c r="X130" s="40"/>
      <c r="Y130" s="41">
        <f t="shared" si="9"/>
        <v>0</v>
      </c>
      <c r="Z130" s="53" t="s">
        <v>120</v>
      </c>
      <c r="AA130" s="59"/>
      <c r="AB130" s="40"/>
      <c r="AC130" s="48"/>
      <c r="AD130" s="40"/>
      <c r="AE130" s="35"/>
    </row>
    <row r="131" spans="1:35" x14ac:dyDescent="0.2">
      <c r="A131" s="39" t="s">
        <v>177</v>
      </c>
      <c r="B131" s="39" t="s">
        <v>236</v>
      </c>
      <c r="C131" s="32">
        <v>6</v>
      </c>
      <c r="D131" s="34">
        <v>40</v>
      </c>
      <c r="E131" s="34">
        <v>29</v>
      </c>
      <c r="F131" s="39"/>
      <c r="G131" s="39"/>
      <c r="H131" s="39"/>
      <c r="I131" s="39"/>
      <c r="J131" s="32">
        <f t="shared" si="10"/>
        <v>0</v>
      </c>
      <c r="K131" s="39"/>
      <c r="L131" s="39"/>
      <c r="M131" s="39"/>
      <c r="N131" s="39"/>
      <c r="O131" s="39">
        <f t="shared" si="11"/>
        <v>0</v>
      </c>
      <c r="P131" s="53"/>
      <c r="Q131" s="53"/>
      <c r="R131" s="39"/>
      <c r="S131" s="53"/>
      <c r="T131" s="39"/>
      <c r="U131" s="39"/>
      <c r="V131" s="39"/>
      <c r="W131" s="39">
        <f t="shared" si="8"/>
        <v>0</v>
      </c>
      <c r="X131" s="40"/>
      <c r="Y131" s="41">
        <f t="shared" si="9"/>
        <v>0</v>
      </c>
      <c r="Z131" s="39" t="s">
        <v>120</v>
      </c>
      <c r="AA131" s="35"/>
      <c r="AB131" s="40"/>
      <c r="AC131" s="48"/>
      <c r="AD131" s="40"/>
      <c r="AE131" s="35"/>
    </row>
    <row r="132" spans="1:35" x14ac:dyDescent="0.2">
      <c r="A132" s="39" t="s">
        <v>41</v>
      </c>
      <c r="B132" s="39" t="s">
        <v>95</v>
      </c>
      <c r="C132" s="32">
        <v>6</v>
      </c>
      <c r="D132" s="34">
        <v>40</v>
      </c>
      <c r="E132" s="34">
        <v>29</v>
      </c>
      <c r="F132" s="53"/>
      <c r="G132" s="39"/>
      <c r="H132" s="39"/>
      <c r="I132" s="39"/>
      <c r="J132" s="32">
        <f t="shared" si="10"/>
        <v>0</v>
      </c>
      <c r="K132" s="39"/>
      <c r="L132" s="39"/>
      <c r="M132" s="39"/>
      <c r="N132" s="39"/>
      <c r="O132" s="39">
        <f t="shared" si="11"/>
        <v>0</v>
      </c>
      <c r="P132" s="53"/>
      <c r="Q132" s="53"/>
      <c r="R132" s="39"/>
      <c r="S132" s="53"/>
      <c r="T132" s="39"/>
      <c r="U132" s="39"/>
      <c r="V132" s="39"/>
      <c r="W132" s="39">
        <f t="shared" si="8"/>
        <v>0</v>
      </c>
      <c r="X132" s="40"/>
      <c r="Y132" s="41">
        <f t="shared" si="9"/>
        <v>0</v>
      </c>
      <c r="Z132" s="39" t="s">
        <v>120</v>
      </c>
      <c r="AA132" s="42"/>
      <c r="AB132" s="40"/>
      <c r="AD132" s="34"/>
      <c r="AE132" s="35"/>
    </row>
    <row r="133" spans="1:35" x14ac:dyDescent="0.2">
      <c r="A133" s="39" t="s">
        <v>56</v>
      </c>
      <c r="B133" s="39" t="s">
        <v>57</v>
      </c>
      <c r="C133" s="32">
        <v>6</v>
      </c>
      <c r="D133" s="34">
        <v>40</v>
      </c>
      <c r="E133" s="34">
        <v>29</v>
      </c>
      <c r="F133" s="53"/>
      <c r="G133" s="53"/>
      <c r="H133" s="53"/>
      <c r="I133" s="39"/>
      <c r="J133" s="32">
        <f t="shared" si="10"/>
        <v>0</v>
      </c>
      <c r="K133" s="39"/>
      <c r="L133" s="39"/>
      <c r="M133" s="39"/>
      <c r="N133" s="39"/>
      <c r="O133" s="39">
        <f t="shared" si="11"/>
        <v>0</v>
      </c>
      <c r="P133" s="53"/>
      <c r="Q133" s="53"/>
      <c r="R133" s="39"/>
      <c r="S133" s="53"/>
      <c r="T133" s="39"/>
      <c r="U133" s="39"/>
      <c r="V133" s="39"/>
      <c r="W133" s="39">
        <f t="shared" si="8"/>
        <v>0</v>
      </c>
      <c r="X133" s="40"/>
      <c r="Y133" s="41">
        <f t="shared" si="9"/>
        <v>0</v>
      </c>
      <c r="Z133" s="39" t="s">
        <v>120</v>
      </c>
      <c r="AA133" s="42"/>
      <c r="AB133" s="42"/>
      <c r="AD133" s="34"/>
      <c r="AE133" s="35"/>
      <c r="AI133" s="39"/>
    </row>
    <row r="134" spans="1:35" x14ac:dyDescent="0.2">
      <c r="A134" s="39" t="s">
        <v>18</v>
      </c>
      <c r="B134" s="32" t="s">
        <v>19</v>
      </c>
      <c r="C134" s="32">
        <v>8</v>
      </c>
      <c r="D134" s="34">
        <v>29</v>
      </c>
      <c r="E134" s="34">
        <v>25</v>
      </c>
      <c r="F134" s="39"/>
      <c r="G134" s="39"/>
      <c r="H134" s="39"/>
      <c r="I134" s="39"/>
      <c r="J134" s="32">
        <f t="shared" si="10"/>
        <v>0</v>
      </c>
      <c r="K134" s="39"/>
      <c r="L134" s="39"/>
      <c r="M134" s="39"/>
      <c r="N134" s="39"/>
      <c r="O134" s="39">
        <f t="shared" si="11"/>
        <v>0</v>
      </c>
      <c r="P134" s="53"/>
      <c r="Q134" s="53"/>
      <c r="R134" s="39"/>
      <c r="S134" s="53"/>
      <c r="T134" s="39"/>
      <c r="U134" s="39"/>
      <c r="V134" s="39"/>
      <c r="W134" s="39">
        <f t="shared" ref="W134:W143" si="18">COUNT(P134:V134)</f>
        <v>0</v>
      </c>
      <c r="X134" s="40"/>
      <c r="Y134" s="41">
        <f t="shared" ref="Y134:Y143" si="19">+(J134*D134)+(O134*E134)+(W134*$AH$7)+X134</f>
        <v>0</v>
      </c>
      <c r="Z134" s="39" t="s">
        <v>120</v>
      </c>
      <c r="AA134" s="35"/>
      <c r="AB134" s="42"/>
      <c r="AC134" s="35"/>
      <c r="AD134" s="40"/>
      <c r="AI134" s="39"/>
    </row>
    <row r="135" spans="1:35" x14ac:dyDescent="0.2">
      <c r="A135" s="39" t="s">
        <v>30</v>
      </c>
      <c r="B135" s="32" t="s">
        <v>213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0"/>
        <v>0</v>
      </c>
      <c r="K135" s="39"/>
      <c r="L135" s="39"/>
      <c r="M135" s="39"/>
      <c r="N135" s="39"/>
      <c r="O135" s="39">
        <f t="shared" si="11"/>
        <v>0</v>
      </c>
      <c r="P135" s="53"/>
      <c r="Q135" s="53"/>
      <c r="R135" s="39"/>
      <c r="S135" s="53"/>
      <c r="T135" s="39"/>
      <c r="U135" s="39"/>
      <c r="V135" s="39"/>
      <c r="W135" s="39">
        <f t="shared" si="18"/>
        <v>0</v>
      </c>
      <c r="X135" s="40"/>
      <c r="Y135" s="41">
        <f t="shared" si="19"/>
        <v>0</v>
      </c>
      <c r="Z135" s="39" t="s">
        <v>120</v>
      </c>
      <c r="AA135" s="35"/>
      <c r="AB135" s="42"/>
      <c r="AC135" s="40"/>
      <c r="AD135" s="40"/>
      <c r="AI135" s="39"/>
    </row>
    <row r="136" spans="1:35" x14ac:dyDescent="0.2">
      <c r="A136" s="32" t="s">
        <v>189</v>
      </c>
      <c r="B136" s="32" t="s">
        <v>290</v>
      </c>
      <c r="C136" s="32">
        <v>8</v>
      </c>
      <c r="D136" s="34">
        <v>29</v>
      </c>
      <c r="E136" s="34">
        <v>25</v>
      </c>
      <c r="F136" s="39"/>
      <c r="G136" s="39"/>
      <c r="H136" s="39"/>
      <c r="I136" s="39"/>
      <c r="J136" s="32">
        <f t="shared" si="10"/>
        <v>0</v>
      </c>
      <c r="K136" s="39"/>
      <c r="L136" s="39"/>
      <c r="M136" s="39"/>
      <c r="N136" s="39"/>
      <c r="O136" s="39">
        <f t="shared" si="11"/>
        <v>0</v>
      </c>
      <c r="P136" s="53"/>
      <c r="Q136" s="53"/>
      <c r="R136" s="39"/>
      <c r="S136" s="53"/>
      <c r="T136" s="39"/>
      <c r="U136" s="39"/>
      <c r="V136" s="39"/>
      <c r="W136" s="39">
        <f t="shared" si="18"/>
        <v>0</v>
      </c>
      <c r="X136" s="40"/>
      <c r="Y136" s="41">
        <f t="shared" si="19"/>
        <v>0</v>
      </c>
      <c r="Z136" s="39" t="s">
        <v>120</v>
      </c>
      <c r="AA136" s="42"/>
      <c r="AB136" s="40"/>
      <c r="AC136" s="48"/>
      <c r="AD136" s="40"/>
      <c r="AE136" s="35"/>
      <c r="AI136" s="39"/>
    </row>
    <row r="137" spans="1:35" x14ac:dyDescent="0.2">
      <c r="A137" s="32" t="s">
        <v>194</v>
      </c>
      <c r="B137" s="32" t="s">
        <v>193</v>
      </c>
      <c r="C137" s="32">
        <v>6</v>
      </c>
      <c r="D137" s="34">
        <v>40</v>
      </c>
      <c r="E137" s="34">
        <v>29</v>
      </c>
      <c r="F137" s="53">
        <v>72500</v>
      </c>
      <c r="G137" s="53">
        <v>72201</v>
      </c>
      <c r="H137" s="53">
        <v>72508</v>
      </c>
      <c r="I137" s="53"/>
      <c r="J137" s="32">
        <f t="shared" si="10"/>
        <v>3</v>
      </c>
      <c r="K137" s="53">
        <v>72502</v>
      </c>
      <c r="L137" s="39"/>
      <c r="M137" s="39"/>
      <c r="N137" s="39"/>
      <c r="O137" s="39">
        <f t="shared" si="11"/>
        <v>1</v>
      </c>
      <c r="P137" s="53">
        <v>72500</v>
      </c>
      <c r="Q137" s="53"/>
      <c r="R137" s="39"/>
      <c r="S137" s="53"/>
      <c r="T137" s="39"/>
      <c r="U137" s="39"/>
      <c r="V137" s="39"/>
      <c r="W137" s="39">
        <f t="shared" si="18"/>
        <v>1</v>
      </c>
      <c r="X137" s="40"/>
      <c r="Y137" s="41">
        <f t="shared" si="19"/>
        <v>174</v>
      </c>
      <c r="Z137" s="39" t="s">
        <v>120</v>
      </c>
      <c r="AA137" s="59"/>
      <c r="AD137" s="40"/>
      <c r="AE137" s="35"/>
      <c r="AF137" s="34"/>
    </row>
    <row r="138" spans="1:35" x14ac:dyDescent="0.2">
      <c r="A138" s="54" t="s">
        <v>435</v>
      </c>
      <c r="B138" s="54" t="s">
        <v>436</v>
      </c>
      <c r="C138" s="54">
        <v>8</v>
      </c>
      <c r="D138" s="34">
        <v>29</v>
      </c>
      <c r="E138" s="34">
        <v>25</v>
      </c>
      <c r="F138" s="53">
        <v>72100</v>
      </c>
      <c r="G138" s="53"/>
      <c r="H138" s="53"/>
      <c r="I138" s="53"/>
      <c r="J138" s="32">
        <f t="shared" si="10"/>
        <v>1</v>
      </c>
      <c r="K138" s="39">
        <v>72509</v>
      </c>
      <c r="L138" s="39">
        <v>72203</v>
      </c>
      <c r="M138" s="39"/>
      <c r="N138" s="39"/>
      <c r="O138" s="39">
        <f t="shared" si="11"/>
        <v>2</v>
      </c>
      <c r="P138" s="53"/>
      <c r="Q138" s="53"/>
      <c r="R138" s="39"/>
      <c r="S138" s="53"/>
      <c r="T138" s="39"/>
      <c r="U138" s="39"/>
      <c r="V138" s="39"/>
      <c r="W138" s="39">
        <f t="shared" si="18"/>
        <v>0</v>
      </c>
      <c r="X138" s="40"/>
      <c r="Y138" s="41">
        <f t="shared" si="19"/>
        <v>79</v>
      </c>
      <c r="Z138" s="53" t="s">
        <v>120</v>
      </c>
      <c r="AA138" s="59">
        <v>43367</v>
      </c>
      <c r="AD138" s="40">
        <v>79</v>
      </c>
      <c r="AE138" s="35"/>
      <c r="AF138" s="34"/>
    </row>
    <row r="139" spans="1:35" x14ac:dyDescent="0.2">
      <c r="A139" s="32" t="s">
        <v>125</v>
      </c>
      <c r="B139" s="32" t="s">
        <v>317</v>
      </c>
      <c r="C139" s="32">
        <v>7</v>
      </c>
      <c r="D139" s="34">
        <v>34</v>
      </c>
      <c r="E139" s="34">
        <v>27</v>
      </c>
      <c r="F139" s="53"/>
      <c r="G139" s="53"/>
      <c r="H139" s="53"/>
      <c r="I139" s="51"/>
      <c r="J139" s="32">
        <f t="shared" si="10"/>
        <v>0</v>
      </c>
      <c r="K139" s="39"/>
      <c r="L139" s="39"/>
      <c r="M139" s="39"/>
      <c r="N139" s="39"/>
      <c r="O139" s="39">
        <f t="shared" si="11"/>
        <v>0</v>
      </c>
      <c r="P139" s="53"/>
      <c r="Q139" s="53"/>
      <c r="R139" s="39"/>
      <c r="S139" s="53"/>
      <c r="T139" s="39"/>
      <c r="U139" s="39"/>
      <c r="V139" s="39"/>
      <c r="W139" s="39">
        <f t="shared" si="18"/>
        <v>0</v>
      </c>
      <c r="X139" s="40"/>
      <c r="Y139" s="41">
        <f t="shared" si="19"/>
        <v>0</v>
      </c>
      <c r="Z139" s="32" t="s">
        <v>120</v>
      </c>
      <c r="AA139" s="31"/>
      <c r="AD139" s="34"/>
    </row>
    <row r="140" spans="1:35" x14ac:dyDescent="0.2">
      <c r="A140" s="32" t="s">
        <v>409</v>
      </c>
      <c r="B140" s="32" t="s">
        <v>410</v>
      </c>
      <c r="C140" s="32">
        <v>8</v>
      </c>
      <c r="D140" s="40">
        <v>29</v>
      </c>
      <c r="E140" s="40">
        <v>25</v>
      </c>
      <c r="F140" s="53"/>
      <c r="G140" s="53"/>
      <c r="H140" s="53"/>
      <c r="I140" s="51"/>
      <c r="J140" s="32">
        <f t="shared" ref="J140:J143" si="20">COUNT(F140:I140)</f>
        <v>0</v>
      </c>
      <c r="K140" s="39"/>
      <c r="L140" s="39"/>
      <c r="M140" s="39"/>
      <c r="N140" s="39"/>
      <c r="O140" s="39">
        <f t="shared" ref="O140:O143" si="21">COUNT(K140:N140)</f>
        <v>0</v>
      </c>
      <c r="P140" s="53"/>
      <c r="Q140" s="53"/>
      <c r="R140" s="39"/>
      <c r="S140" s="53"/>
      <c r="T140" s="39"/>
      <c r="U140" s="39"/>
      <c r="V140" s="39"/>
      <c r="W140" s="39">
        <f t="shared" si="18"/>
        <v>0</v>
      </c>
      <c r="X140" s="40"/>
      <c r="Y140" s="41">
        <f t="shared" si="19"/>
        <v>0</v>
      </c>
      <c r="Z140" s="39" t="s">
        <v>120</v>
      </c>
      <c r="AA140" s="58"/>
      <c r="AD140" s="34"/>
      <c r="AE140" s="35"/>
    </row>
    <row r="141" spans="1:35" x14ac:dyDescent="0.2">
      <c r="A141" s="32" t="s">
        <v>47</v>
      </c>
      <c r="B141" s="32" t="s">
        <v>261</v>
      </c>
      <c r="C141" s="32">
        <v>8</v>
      </c>
      <c r="D141" s="40">
        <v>29</v>
      </c>
      <c r="E141" s="40">
        <v>25</v>
      </c>
      <c r="F141" s="53">
        <v>72507</v>
      </c>
      <c r="G141" s="53"/>
      <c r="H141" s="39"/>
      <c r="I141" s="51"/>
      <c r="J141" s="32">
        <f t="shared" si="20"/>
        <v>1</v>
      </c>
      <c r="K141" s="39">
        <v>72346</v>
      </c>
      <c r="L141" s="39"/>
      <c r="M141" s="39"/>
      <c r="N141" s="39"/>
      <c r="O141" s="39">
        <f t="shared" si="21"/>
        <v>1</v>
      </c>
      <c r="P141" s="53">
        <v>72507</v>
      </c>
      <c r="Q141" s="53"/>
      <c r="R141" s="39"/>
      <c r="S141" s="53"/>
      <c r="T141" s="39"/>
      <c r="U141" s="39"/>
      <c r="V141" s="39"/>
      <c r="W141" s="39">
        <f t="shared" si="18"/>
        <v>1</v>
      </c>
      <c r="X141" s="40"/>
      <c r="Y141" s="41">
        <f t="shared" si="19"/>
        <v>79</v>
      </c>
      <c r="Z141" s="49" t="s">
        <v>180</v>
      </c>
      <c r="AD141" s="34">
        <f>+Y141</f>
        <v>79</v>
      </c>
      <c r="AE141" s="35"/>
    </row>
    <row r="142" spans="1:35" x14ac:dyDescent="0.2">
      <c r="A142" s="32" t="s">
        <v>178</v>
      </c>
      <c r="B142" s="32" t="s">
        <v>179</v>
      </c>
      <c r="C142" s="32">
        <v>8</v>
      </c>
      <c r="D142" s="40">
        <v>29</v>
      </c>
      <c r="E142" s="40">
        <v>25</v>
      </c>
      <c r="F142" s="39"/>
      <c r="G142" s="39"/>
      <c r="H142" s="39"/>
      <c r="I142" s="51"/>
      <c r="J142" s="32">
        <f t="shared" si="20"/>
        <v>0</v>
      </c>
      <c r="K142" s="39"/>
      <c r="L142" s="39"/>
      <c r="M142" s="39"/>
      <c r="N142" s="39"/>
      <c r="O142" s="39">
        <f t="shared" si="21"/>
        <v>0</v>
      </c>
      <c r="P142" s="53"/>
      <c r="Q142" s="53"/>
      <c r="R142" s="39"/>
      <c r="S142" s="53"/>
      <c r="T142" s="39"/>
      <c r="U142" s="39"/>
      <c r="V142" s="39"/>
      <c r="W142" s="39">
        <f t="shared" si="18"/>
        <v>0</v>
      </c>
      <c r="X142" s="40"/>
      <c r="Y142" s="41">
        <f t="shared" si="19"/>
        <v>0</v>
      </c>
      <c r="Z142" s="32" t="s">
        <v>120</v>
      </c>
      <c r="AA142" s="31"/>
      <c r="AD142" s="34"/>
      <c r="AE142" s="35"/>
    </row>
    <row r="143" spans="1:35" x14ac:dyDescent="0.2">
      <c r="A143" s="32" t="s">
        <v>30</v>
      </c>
      <c r="B143" s="32" t="s">
        <v>230</v>
      </c>
      <c r="C143" s="32">
        <v>6</v>
      </c>
      <c r="D143" s="40">
        <v>40</v>
      </c>
      <c r="E143" s="40">
        <v>29</v>
      </c>
      <c r="F143" s="53"/>
      <c r="G143" s="53"/>
      <c r="H143" s="39"/>
      <c r="I143" s="51"/>
      <c r="J143" s="32">
        <f t="shared" si="20"/>
        <v>0</v>
      </c>
      <c r="K143" s="39"/>
      <c r="L143" s="39"/>
      <c r="M143" s="39"/>
      <c r="N143" s="39"/>
      <c r="O143" s="39">
        <f t="shared" si="21"/>
        <v>0</v>
      </c>
      <c r="P143" s="53"/>
      <c r="Q143" s="53"/>
      <c r="R143" s="39"/>
      <c r="S143" s="53"/>
      <c r="T143" s="39"/>
      <c r="U143" s="39"/>
      <c r="V143" s="39"/>
      <c r="W143" s="39">
        <f t="shared" si="18"/>
        <v>0</v>
      </c>
      <c r="X143" s="40"/>
      <c r="Y143" s="41">
        <f t="shared" si="19"/>
        <v>0</v>
      </c>
      <c r="Z143" s="32" t="s">
        <v>120</v>
      </c>
      <c r="AA143" s="31"/>
      <c r="AD143" s="34"/>
      <c r="AE143" s="35"/>
    </row>
    <row r="144" spans="1:35" x14ac:dyDescent="0.2">
      <c r="F144" s="39"/>
      <c r="G144" s="39"/>
      <c r="H144" s="39"/>
      <c r="I144" s="39"/>
      <c r="J144" s="54">
        <f>SUM(J5:J143)</f>
        <v>56</v>
      </c>
      <c r="K144" s="39"/>
      <c r="L144" s="39"/>
      <c r="M144" s="39"/>
      <c r="N144" s="39"/>
      <c r="O144" s="54">
        <f>SUM(O5:O143)</f>
        <v>66</v>
      </c>
      <c r="P144" s="39"/>
      <c r="Q144" s="39"/>
      <c r="R144" s="39"/>
      <c r="S144" s="39"/>
      <c r="T144" s="39"/>
      <c r="U144" s="39"/>
      <c r="V144" s="39"/>
      <c r="W144" s="54">
        <f>SUM(W5:W143)</f>
        <v>46</v>
      </c>
      <c r="X144" s="40"/>
      <c r="Y144" s="5">
        <f>SUM(Y5:Y143)</f>
        <v>4659</v>
      </c>
      <c r="Z144" s="54" t="s">
        <v>104</v>
      </c>
      <c r="AD144" s="5">
        <f>SUM(AD5:AD143)</f>
        <v>508</v>
      </c>
    </row>
    <row r="145" spans="4:31" x14ac:dyDescent="0.2">
      <c r="D145" s="40"/>
      <c r="E145" s="6"/>
      <c r="F145" s="2"/>
      <c r="G145" s="2"/>
      <c r="H145" s="2"/>
      <c r="I145" s="16"/>
      <c r="J145" s="53"/>
      <c r="K145" s="2"/>
      <c r="L145" s="2"/>
      <c r="M145" s="2"/>
      <c r="N145" s="53"/>
      <c r="O145" s="39"/>
      <c r="P145" s="2"/>
      <c r="Q145" s="2"/>
      <c r="R145" s="2"/>
      <c r="S145" s="2"/>
      <c r="T145" s="39"/>
      <c r="U145" s="39"/>
      <c r="V145" s="39"/>
      <c r="W145" s="39"/>
      <c r="X145" s="39"/>
      <c r="Y145" s="40"/>
      <c r="AD145" s="40">
        <v>3939</v>
      </c>
    </row>
    <row r="146" spans="4:31" x14ac:dyDescent="0.2">
      <c r="D146" s="56"/>
      <c r="E146" s="6"/>
      <c r="F146" s="2"/>
      <c r="G146" s="2"/>
      <c r="H146" s="2"/>
      <c r="I146" s="16"/>
      <c r="J146" s="53"/>
      <c r="K146" s="2"/>
      <c r="L146" s="2"/>
      <c r="M146" s="2"/>
      <c r="N146" s="53"/>
      <c r="O146" s="39"/>
      <c r="P146" s="2"/>
      <c r="Q146" s="2"/>
      <c r="R146" s="2"/>
      <c r="S146" s="2"/>
      <c r="T146" s="39"/>
      <c r="U146" s="39"/>
      <c r="V146" s="39"/>
      <c r="W146" s="39"/>
      <c r="X146" s="39"/>
      <c r="Y146" s="52"/>
      <c r="AB146" s="45"/>
      <c r="AD146" s="34">
        <f>SUM(AD144:AD145)</f>
        <v>4447</v>
      </c>
    </row>
    <row r="147" spans="4:31" x14ac:dyDescent="0.2">
      <c r="D147" s="56"/>
      <c r="E147" s="6"/>
      <c r="F147" s="2"/>
      <c r="G147" s="2"/>
      <c r="H147" s="2"/>
      <c r="I147" s="16"/>
      <c r="J147" s="53"/>
      <c r="K147" s="2"/>
      <c r="L147" s="2"/>
      <c r="M147" s="2"/>
      <c r="N147" s="53"/>
      <c r="O147" s="39"/>
      <c r="P147" s="2"/>
      <c r="Q147" s="2"/>
      <c r="R147" s="2"/>
      <c r="S147" s="2"/>
      <c r="T147" s="39"/>
      <c r="U147" s="39"/>
      <c r="V147" s="39"/>
      <c r="W147" s="39"/>
      <c r="X147" s="39"/>
      <c r="Y147" s="52"/>
      <c r="AD147" s="34">
        <f>+AD146-Y144</f>
        <v>-212</v>
      </c>
      <c r="AE147" s="45"/>
    </row>
    <row r="148" spans="4:31" x14ac:dyDescent="0.2">
      <c r="D148" s="39"/>
      <c r="E148" s="6"/>
      <c r="F148" s="2"/>
      <c r="G148" s="2"/>
      <c r="H148" s="2"/>
      <c r="I148" s="16"/>
      <c r="J148" s="53"/>
      <c r="K148" s="2"/>
      <c r="L148" s="2"/>
      <c r="M148" s="2"/>
      <c r="N148" s="53"/>
      <c r="O148" s="39"/>
      <c r="P148" s="2"/>
      <c r="Q148" s="2"/>
      <c r="R148" s="2"/>
      <c r="S148" s="2"/>
      <c r="T148" s="39"/>
      <c r="U148" s="39"/>
      <c r="V148" s="39"/>
      <c r="W148" s="39"/>
      <c r="X148" s="39"/>
      <c r="Y148" s="52"/>
      <c r="AD148" s="34"/>
    </row>
    <row r="149" spans="4:31" x14ac:dyDescent="0.2">
      <c r="D149" s="39"/>
      <c r="E149" s="6"/>
      <c r="F149" s="2"/>
      <c r="G149" s="2"/>
      <c r="H149" s="2"/>
      <c r="I149" s="16"/>
      <c r="J149" s="53"/>
      <c r="K149" s="2"/>
      <c r="L149" s="2"/>
      <c r="M149" s="2"/>
      <c r="N149" s="53"/>
      <c r="O149" s="39"/>
      <c r="P149" s="2"/>
      <c r="Q149" s="2"/>
      <c r="R149" s="2"/>
      <c r="S149" s="2"/>
      <c r="T149" s="39"/>
      <c r="U149" s="39"/>
      <c r="V149" s="39"/>
      <c r="W149" s="39"/>
      <c r="X149" s="39"/>
      <c r="Y149" s="52"/>
      <c r="AD149" s="34"/>
    </row>
    <row r="150" spans="4:31" x14ac:dyDescent="0.2">
      <c r="D150" s="39"/>
      <c r="E150" s="6"/>
      <c r="F150" s="2"/>
      <c r="G150" s="2"/>
      <c r="H150" s="2"/>
      <c r="I150" s="16"/>
      <c r="J150" s="53"/>
      <c r="K150" s="2"/>
      <c r="L150" s="2"/>
      <c r="M150" s="2"/>
      <c r="N150" s="53"/>
      <c r="O150" s="39"/>
      <c r="P150" s="2"/>
      <c r="Q150" s="2"/>
      <c r="R150" s="2"/>
      <c r="S150" s="2"/>
      <c r="T150" s="39"/>
      <c r="U150" s="39"/>
      <c r="V150" s="39"/>
      <c r="W150" s="39"/>
      <c r="X150" s="39"/>
      <c r="Y150" s="52"/>
      <c r="AD150" s="34"/>
    </row>
    <row r="151" spans="4:31" x14ac:dyDescent="0.2">
      <c r="D151" s="39"/>
      <c r="E151" s="6"/>
      <c r="F151" s="2"/>
      <c r="G151" s="2"/>
      <c r="H151" s="2"/>
      <c r="I151" s="16"/>
      <c r="J151" s="53"/>
      <c r="K151" s="2"/>
      <c r="L151" s="2"/>
      <c r="M151" s="2"/>
      <c r="N151" s="53"/>
      <c r="O151" s="39"/>
      <c r="P151" s="2"/>
      <c r="Q151" s="2"/>
      <c r="R151" s="2"/>
      <c r="S151" s="2"/>
      <c r="T151" s="39"/>
      <c r="U151" s="39"/>
      <c r="V151" s="39"/>
      <c r="W151" s="39"/>
      <c r="X151" s="39"/>
      <c r="Y151" s="52"/>
      <c r="AD151" s="34"/>
    </row>
    <row r="152" spans="4:31" x14ac:dyDescent="0.2">
      <c r="D152" s="39"/>
      <c r="E152" s="6"/>
      <c r="F152" s="2"/>
      <c r="G152" s="2"/>
      <c r="H152" s="2"/>
      <c r="I152" s="16"/>
      <c r="J152" s="53"/>
      <c r="K152" s="2"/>
      <c r="L152" s="2"/>
      <c r="M152" s="2"/>
      <c r="N152" s="53"/>
      <c r="O152" s="39"/>
      <c r="P152" s="2"/>
      <c r="Q152" s="2"/>
      <c r="R152" s="2"/>
      <c r="S152" s="2"/>
      <c r="T152" s="39"/>
      <c r="U152" s="39"/>
      <c r="V152" s="39"/>
      <c r="W152" s="39"/>
      <c r="X152" s="39"/>
      <c r="Y152" s="52"/>
      <c r="AD152" s="34"/>
    </row>
    <row r="153" spans="4:31" x14ac:dyDescent="0.2">
      <c r="D153" s="39"/>
      <c r="E153" s="6"/>
      <c r="F153" s="2"/>
      <c r="G153" s="2"/>
      <c r="H153" s="2"/>
      <c r="I153" s="16"/>
      <c r="J153" s="53"/>
      <c r="K153" s="2"/>
      <c r="L153" s="2"/>
      <c r="M153" s="2"/>
      <c r="N153" s="53"/>
      <c r="O153" s="39"/>
      <c r="P153" s="2"/>
      <c r="Q153" s="2"/>
      <c r="R153" s="2"/>
      <c r="S153" s="2"/>
      <c r="T153" s="39"/>
      <c r="U153" s="39"/>
      <c r="V153" s="39"/>
      <c r="W153" s="39"/>
      <c r="X153" s="39"/>
      <c r="Y153" s="52"/>
      <c r="AD153" s="34"/>
    </row>
    <row r="154" spans="4:31" x14ac:dyDescent="0.2">
      <c r="D154" s="39"/>
      <c r="E154" s="6"/>
      <c r="F154" s="2"/>
      <c r="G154" s="2"/>
      <c r="H154" s="2"/>
      <c r="I154" s="16"/>
      <c r="J154" s="53"/>
      <c r="K154" s="2"/>
      <c r="L154" s="2"/>
      <c r="M154" s="2"/>
      <c r="N154" s="53"/>
      <c r="O154" s="39"/>
      <c r="P154" s="2"/>
      <c r="Q154" s="2"/>
      <c r="R154" s="2"/>
      <c r="S154" s="2"/>
      <c r="T154" s="39"/>
      <c r="U154" s="39"/>
      <c r="V154" s="39"/>
      <c r="W154" s="39"/>
      <c r="X154" s="39"/>
      <c r="Y154" s="52"/>
      <c r="AD154" s="34"/>
    </row>
    <row r="155" spans="4:31" x14ac:dyDescent="0.2">
      <c r="D155" s="39"/>
      <c r="E155" s="6"/>
      <c r="F155" s="2"/>
      <c r="G155" s="2"/>
      <c r="H155" s="2"/>
      <c r="I155" s="16"/>
      <c r="J155" s="53"/>
      <c r="K155" s="2"/>
      <c r="L155" s="2"/>
      <c r="M155" s="2"/>
      <c r="N155" s="53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52"/>
      <c r="AD155" s="34"/>
    </row>
    <row r="156" spans="4:31" x14ac:dyDescent="0.2">
      <c r="D156" s="39"/>
      <c r="E156" s="6"/>
      <c r="F156" s="2"/>
      <c r="G156" s="2"/>
      <c r="H156" s="2"/>
      <c r="I156" s="16"/>
      <c r="J156" s="53"/>
      <c r="K156" s="2"/>
      <c r="L156" s="2"/>
      <c r="M156" s="2"/>
      <c r="N156" s="53"/>
      <c r="O156" s="39"/>
      <c r="P156" s="2"/>
      <c r="Q156" s="2"/>
      <c r="R156" s="2"/>
      <c r="S156" s="2"/>
      <c r="T156" s="39"/>
      <c r="U156" s="39"/>
      <c r="V156" s="39"/>
      <c r="W156" s="39"/>
      <c r="X156" s="39"/>
      <c r="Y156" s="52"/>
      <c r="AD156" s="34"/>
    </row>
    <row r="157" spans="4:31" x14ac:dyDescent="0.2">
      <c r="D157" s="39"/>
      <c r="E157" s="6"/>
      <c r="F157" s="2"/>
      <c r="G157" s="2"/>
      <c r="H157" s="2"/>
      <c r="I157" s="16"/>
      <c r="J157" s="53"/>
      <c r="K157" s="2"/>
      <c r="L157" s="2"/>
      <c r="M157" s="2"/>
      <c r="N157" s="53"/>
      <c r="O157" s="39"/>
      <c r="P157" s="2"/>
      <c r="Q157" s="2"/>
      <c r="R157" s="2"/>
      <c r="S157" s="2"/>
      <c r="T157" s="39"/>
      <c r="U157" s="39"/>
      <c r="V157" s="39"/>
      <c r="W157" s="39"/>
      <c r="X157" s="39"/>
      <c r="Y157" s="52"/>
      <c r="AD157" s="34"/>
    </row>
    <row r="158" spans="4:31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53"/>
      <c r="O158" s="39"/>
      <c r="P158" s="2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4:31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53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4:31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53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53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53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53"/>
      <c r="O163" s="39"/>
      <c r="P163" s="2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53"/>
      <c r="O164" s="39"/>
      <c r="P164" s="2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53"/>
      <c r="O165" s="39"/>
      <c r="P165" s="2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53"/>
      <c r="O166" s="39"/>
      <c r="P166" s="2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53"/>
      <c r="O167" s="39"/>
      <c r="P167" s="2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53"/>
      <c r="O168" s="39"/>
      <c r="P168" s="2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53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0"/>
      <c r="F170" s="2"/>
      <c r="G170" s="2"/>
      <c r="H170" s="2"/>
      <c r="I170" s="16"/>
      <c r="J170" s="53"/>
      <c r="K170" s="2"/>
      <c r="L170" s="2"/>
      <c r="M170" s="2"/>
      <c r="N170" s="53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39"/>
      <c r="F171" s="2"/>
      <c r="G171" s="2"/>
      <c r="H171" s="2"/>
      <c r="I171" s="16"/>
      <c r="J171" s="53"/>
      <c r="K171" s="2"/>
      <c r="L171" s="39"/>
      <c r="M171" s="39"/>
      <c r="N171" s="53"/>
      <c r="O171" s="39"/>
      <c r="P171" s="2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39"/>
      <c r="F172" s="2"/>
      <c r="G172" s="2"/>
      <c r="H172" s="2"/>
      <c r="I172" s="16"/>
      <c r="J172" s="53"/>
      <c r="K172" s="2"/>
      <c r="L172" s="39"/>
      <c r="M172" s="39"/>
      <c r="N172" s="53"/>
      <c r="O172" s="39"/>
      <c r="P172" s="2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39"/>
      <c r="F173" s="2"/>
      <c r="G173" s="2"/>
      <c r="H173" s="2"/>
      <c r="I173" s="16"/>
      <c r="J173" s="53"/>
      <c r="K173" s="2"/>
      <c r="L173" s="2"/>
      <c r="M173" s="2"/>
      <c r="N173" s="53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53"/>
      <c r="F174" s="2"/>
      <c r="G174" s="2"/>
      <c r="H174" s="2"/>
      <c r="I174" s="16"/>
      <c r="J174" s="53"/>
      <c r="K174" s="2"/>
      <c r="L174" s="2"/>
      <c r="M174" s="2"/>
      <c r="N174" s="53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53"/>
      <c r="F175" s="2"/>
      <c r="G175" s="2"/>
      <c r="H175" s="2"/>
      <c r="I175" s="16"/>
      <c r="J175" s="53"/>
      <c r="K175" s="2"/>
      <c r="L175" s="2"/>
      <c r="M175" s="2"/>
      <c r="N175" s="53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39"/>
      <c r="F176" s="2"/>
      <c r="G176" s="2"/>
      <c r="H176" s="2"/>
      <c r="I176" s="16"/>
      <c r="J176" s="53"/>
      <c r="K176" s="2"/>
      <c r="L176" s="2"/>
      <c r="M176" s="2"/>
      <c r="N176" s="53"/>
      <c r="O176" s="39"/>
      <c r="P176" s="2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39"/>
      <c r="F177" s="2"/>
      <c r="G177" s="2"/>
      <c r="H177" s="2"/>
      <c r="I177" s="16"/>
      <c r="J177" s="53"/>
      <c r="K177" s="2"/>
      <c r="L177" s="2"/>
      <c r="M177" s="2"/>
      <c r="N177" s="53"/>
      <c r="O177" s="39"/>
      <c r="P177" s="2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39"/>
      <c r="F178" s="2"/>
      <c r="G178" s="2"/>
      <c r="H178" s="2"/>
      <c r="I178" s="16"/>
      <c r="J178" s="53"/>
      <c r="K178" s="2"/>
      <c r="L178" s="2"/>
      <c r="M178" s="2"/>
      <c r="N178" s="53"/>
      <c r="O178" s="39"/>
      <c r="P178" s="2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53"/>
      <c r="F179" s="2"/>
      <c r="G179" s="2"/>
      <c r="H179" s="2"/>
      <c r="I179" s="16"/>
      <c r="J179" s="53"/>
      <c r="K179" s="2"/>
      <c r="L179" s="2"/>
      <c r="M179" s="2"/>
      <c r="N179" s="53"/>
      <c r="O179" s="39"/>
      <c r="P179" s="2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53"/>
      <c r="F180" s="2"/>
      <c r="G180" s="2"/>
      <c r="H180" s="2"/>
      <c r="I180" s="16"/>
      <c r="J180" s="53"/>
      <c r="K180" s="2"/>
      <c r="L180" s="2"/>
      <c r="M180" s="2"/>
      <c r="N180" s="53"/>
      <c r="O180" s="39"/>
      <c r="P180" s="2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53"/>
      <c r="F181" s="2"/>
      <c r="G181" s="2"/>
      <c r="H181" s="2"/>
      <c r="I181" s="16"/>
      <c r="J181" s="53"/>
      <c r="K181" s="2"/>
      <c r="L181" s="2"/>
      <c r="M181" s="2"/>
      <c r="N181" s="53"/>
      <c r="O181" s="39"/>
      <c r="P181" s="2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2"/>
      <c r="G182" s="2"/>
      <c r="H182" s="2"/>
      <c r="I182" s="16"/>
      <c r="J182" s="53"/>
      <c r="K182" s="2"/>
      <c r="L182" s="2"/>
      <c r="M182" s="2"/>
      <c r="N182" s="53"/>
      <c r="O182" s="39"/>
      <c r="P182" s="2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53"/>
      <c r="E183" s="39"/>
      <c r="F183" s="2"/>
      <c r="G183" s="2"/>
      <c r="H183" s="2"/>
      <c r="I183" s="16"/>
      <c r="J183" s="53"/>
      <c r="K183" s="2"/>
      <c r="L183" s="2"/>
      <c r="M183" s="2"/>
      <c r="N183" s="53"/>
      <c r="O183" s="39"/>
      <c r="P183" s="2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53"/>
      <c r="E184" s="53"/>
      <c r="F184" s="2"/>
      <c r="G184" s="2"/>
      <c r="H184" s="2"/>
      <c r="I184" s="16"/>
      <c r="J184" s="53"/>
      <c r="K184" s="2"/>
      <c r="L184" s="2"/>
      <c r="M184" s="2"/>
      <c r="N184" s="53"/>
      <c r="O184" s="39"/>
      <c r="P184" s="2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39"/>
      <c r="F185" s="2"/>
      <c r="G185" s="2"/>
      <c r="H185" s="2"/>
      <c r="I185" s="16"/>
      <c r="J185" s="53"/>
      <c r="K185" s="2"/>
      <c r="L185" s="2"/>
      <c r="M185" s="2"/>
      <c r="N185" s="53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/>
      <c r="G186" s="2"/>
      <c r="H186" s="2"/>
      <c r="I186" s="16"/>
      <c r="J186" s="53"/>
      <c r="K186" s="2"/>
      <c r="L186" s="2"/>
      <c r="M186" s="2"/>
      <c r="N186" s="53"/>
      <c r="O186" s="39"/>
      <c r="P186" s="2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53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39"/>
      <c r="F188" s="2"/>
      <c r="G188" s="2"/>
      <c r="H188" s="2"/>
      <c r="I188" s="16"/>
      <c r="J188" s="53"/>
      <c r="K188" s="2"/>
      <c r="L188" s="2"/>
      <c r="M188" s="2"/>
      <c r="N188" s="53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39"/>
      <c r="F189" s="2"/>
      <c r="G189" s="2"/>
      <c r="H189" s="2"/>
      <c r="I189" s="16"/>
      <c r="J189" s="53"/>
      <c r="K189" s="2"/>
      <c r="L189" s="2"/>
      <c r="M189" s="2"/>
      <c r="N189" s="53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39"/>
      <c r="F190" s="2"/>
      <c r="G190" s="2"/>
      <c r="H190" s="2"/>
      <c r="I190" s="16"/>
      <c r="J190" s="53"/>
      <c r="K190" s="2"/>
      <c r="L190" s="2"/>
      <c r="M190" s="2"/>
      <c r="N190" s="53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39"/>
      <c r="F191" s="2"/>
      <c r="G191" s="2"/>
      <c r="H191" s="2"/>
      <c r="I191" s="16"/>
      <c r="J191" s="53"/>
      <c r="K191" s="2"/>
      <c r="L191" s="2"/>
      <c r="M191" s="2"/>
      <c r="N191" s="53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53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39"/>
      <c r="E193" s="39"/>
      <c r="F193" s="2"/>
      <c r="G193" s="2"/>
      <c r="H193" s="2"/>
      <c r="I193" s="16"/>
      <c r="J193" s="53"/>
      <c r="K193" s="2"/>
      <c r="L193" s="2"/>
      <c r="M193" s="2"/>
      <c r="N193" s="53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39"/>
      <c r="E194" s="53"/>
      <c r="F194" s="2"/>
      <c r="G194" s="2"/>
      <c r="H194" s="2"/>
      <c r="I194" s="16"/>
      <c r="J194" s="53"/>
      <c r="K194" s="2"/>
      <c r="L194" s="2"/>
      <c r="M194" s="2"/>
      <c r="N194" s="53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53"/>
      <c r="F195" s="2"/>
      <c r="G195" s="2"/>
      <c r="H195" s="2"/>
      <c r="I195" s="16"/>
      <c r="J195" s="53"/>
      <c r="K195" s="2"/>
      <c r="L195" s="2"/>
      <c r="M195" s="2"/>
      <c r="N195" s="53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53"/>
      <c r="F196" s="2"/>
      <c r="G196" s="2"/>
      <c r="H196" s="2"/>
      <c r="I196" s="16"/>
      <c r="J196" s="53"/>
      <c r="K196" s="2"/>
      <c r="L196" s="2"/>
      <c r="M196" s="2"/>
      <c r="N196" s="53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52"/>
      <c r="AD196" s="34"/>
    </row>
    <row r="197" spans="4:30" x14ac:dyDescent="0.2">
      <c r="D197" s="53"/>
      <c r="E197" s="53"/>
      <c r="F197" s="2"/>
      <c r="G197" s="2"/>
      <c r="H197" s="2"/>
      <c r="I197" s="16"/>
      <c r="J197" s="53"/>
      <c r="K197" s="2"/>
      <c r="L197" s="2"/>
      <c r="M197" s="2"/>
      <c r="N197" s="53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52"/>
      <c r="AD197" s="34"/>
    </row>
    <row r="198" spans="4:30" x14ac:dyDescent="0.2">
      <c r="D198" s="53"/>
      <c r="E198" s="39"/>
      <c r="F198" s="2"/>
      <c r="G198" s="2"/>
      <c r="H198" s="2"/>
      <c r="I198" s="16"/>
      <c r="J198" s="53"/>
      <c r="K198" s="2"/>
      <c r="L198" s="2"/>
      <c r="M198" s="2"/>
      <c r="N198" s="53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2"/>
      <c r="G199" s="2"/>
      <c r="H199" s="2"/>
      <c r="I199" s="16"/>
      <c r="J199" s="53"/>
      <c r="K199" s="2"/>
      <c r="L199" s="2"/>
      <c r="M199" s="2"/>
      <c r="N199" s="53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/>
      <c r="G200" s="2"/>
      <c r="H200" s="2"/>
      <c r="I200" s="16"/>
      <c r="J200" s="53"/>
      <c r="K200" s="2"/>
      <c r="L200" s="2"/>
      <c r="M200" s="2"/>
      <c r="N200" s="53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2"/>
      <c r="G201" s="2"/>
      <c r="H201" s="2"/>
      <c r="I201" s="16"/>
      <c r="J201" s="53"/>
      <c r="K201" s="2"/>
      <c r="L201" s="2"/>
      <c r="M201" s="2"/>
      <c r="N201" s="53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53"/>
      <c r="F202" s="2"/>
      <c r="G202" s="2"/>
      <c r="H202" s="2"/>
      <c r="I202" s="16"/>
      <c r="J202" s="53"/>
      <c r="K202" s="2"/>
      <c r="L202" s="2"/>
      <c r="M202" s="2"/>
      <c r="N202" s="53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39"/>
      <c r="F203" s="2"/>
      <c r="G203" s="2"/>
      <c r="H203" s="2"/>
      <c r="I203" s="16"/>
      <c r="J203" s="53"/>
      <c r="K203" s="2"/>
      <c r="L203" s="2"/>
      <c r="M203" s="2"/>
      <c r="N203" s="53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39"/>
      <c r="F204" s="2"/>
      <c r="G204" s="2"/>
      <c r="H204" s="2"/>
      <c r="I204" s="16"/>
      <c r="J204" s="53"/>
      <c r="K204" s="2"/>
      <c r="L204" s="2"/>
      <c r="M204" s="2"/>
      <c r="N204" s="53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39"/>
      <c r="F205" s="2"/>
      <c r="G205" s="2"/>
      <c r="H205" s="2"/>
      <c r="I205" s="16"/>
      <c r="J205" s="53"/>
      <c r="K205" s="2"/>
      <c r="L205" s="2"/>
      <c r="M205" s="2"/>
      <c r="N205" s="53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AD205" s="34"/>
    </row>
    <row r="206" spans="4:30" x14ac:dyDescent="0.2">
      <c r="D206" s="39"/>
      <c r="E206" s="39"/>
      <c r="F206" s="2"/>
      <c r="G206" s="2"/>
      <c r="H206" s="2"/>
      <c r="I206" s="16"/>
      <c r="J206" s="39"/>
      <c r="K206" s="2"/>
      <c r="L206" s="2"/>
      <c r="M206" s="2"/>
      <c r="N206" s="53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AD206" s="34"/>
    </row>
    <row r="207" spans="4:30" x14ac:dyDescent="0.2">
      <c r="D207" s="39"/>
      <c r="E207" s="39"/>
      <c r="F207" s="2"/>
      <c r="G207" s="2"/>
      <c r="H207" s="2"/>
      <c r="I207" s="53"/>
      <c r="J207" s="39"/>
      <c r="K207" s="2"/>
      <c r="L207" s="2"/>
      <c r="M207" s="2"/>
      <c r="N207" s="53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AD207" s="34"/>
    </row>
    <row r="208" spans="4:30" x14ac:dyDescent="0.2">
      <c r="D208" s="39"/>
      <c r="E208" s="39"/>
      <c r="F208" s="2"/>
      <c r="G208" s="2"/>
      <c r="H208" s="2"/>
      <c r="I208" s="16"/>
      <c r="J208" s="39"/>
      <c r="K208" s="2"/>
      <c r="L208" s="2"/>
      <c r="M208" s="2"/>
      <c r="N208" s="53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AD208" s="34"/>
    </row>
    <row r="209" spans="4:30" x14ac:dyDescent="0.2">
      <c r="D209" s="39"/>
      <c r="E209" s="39"/>
      <c r="F209" s="2"/>
      <c r="G209" s="2"/>
      <c r="H209" s="2"/>
      <c r="I209" s="16"/>
      <c r="J209" s="39"/>
      <c r="K209" s="2"/>
      <c r="L209" s="2"/>
      <c r="M209" s="2"/>
      <c r="N209" s="53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AD209" s="34"/>
    </row>
    <row r="210" spans="4:30" x14ac:dyDescent="0.2">
      <c r="D210" s="39"/>
      <c r="E210" s="39"/>
      <c r="F210" s="2"/>
      <c r="G210" s="2"/>
      <c r="H210" s="2"/>
      <c r="I210" s="39"/>
      <c r="J210" s="39"/>
      <c r="K210" s="2"/>
      <c r="L210" s="2"/>
      <c r="M210" s="2"/>
      <c r="N210" s="53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AD210" s="34"/>
    </row>
    <row r="211" spans="4:30" x14ac:dyDescent="0.2">
      <c r="D211" s="39"/>
      <c r="E211" s="39"/>
      <c r="F211" s="2"/>
      <c r="G211" s="2"/>
      <c r="H211" s="2"/>
      <c r="I211" s="39"/>
      <c r="J211" s="39"/>
      <c r="K211" s="2"/>
      <c r="L211" s="2"/>
      <c r="M211" s="2"/>
      <c r="N211" s="53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AD211" s="34"/>
    </row>
    <row r="212" spans="4:30" x14ac:dyDescent="0.2">
      <c r="D212" s="39"/>
      <c r="E212" s="39"/>
      <c r="F212" s="2"/>
      <c r="G212" s="2"/>
      <c r="H212" s="2"/>
      <c r="I212" s="39"/>
      <c r="J212" s="39"/>
      <c r="K212" s="2"/>
      <c r="L212" s="2"/>
      <c r="M212" s="2"/>
      <c r="N212" s="53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AD212" s="34"/>
    </row>
    <row r="213" spans="4:30" x14ac:dyDescent="0.2">
      <c r="D213" s="39"/>
      <c r="E213" s="39"/>
      <c r="F213" s="2"/>
      <c r="G213" s="2"/>
      <c r="H213" s="2"/>
      <c r="I213" s="39"/>
      <c r="J213" s="39"/>
      <c r="K213" s="2"/>
      <c r="L213" s="2"/>
      <c r="M213" s="2"/>
      <c r="N213" s="53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AD213" s="34"/>
    </row>
    <row r="214" spans="4:30" x14ac:dyDescent="0.2">
      <c r="D214" s="39"/>
      <c r="E214" s="39"/>
      <c r="F214" s="39"/>
      <c r="G214" s="39"/>
      <c r="H214" s="39"/>
      <c r="I214" s="39"/>
      <c r="J214" s="39"/>
      <c r="K214" s="2"/>
      <c r="L214" s="2"/>
      <c r="M214" s="2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AD214" s="34"/>
    </row>
    <row r="215" spans="4:30" x14ac:dyDescent="0.2">
      <c r="D215" s="39"/>
      <c r="E215" s="39"/>
      <c r="F215" s="39"/>
      <c r="G215" s="39"/>
      <c r="H215" s="39"/>
      <c r="I215" s="39"/>
      <c r="J215" s="39"/>
      <c r="K215" s="2"/>
      <c r="L215" s="2"/>
      <c r="M215" s="2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39"/>
      <c r="G216" s="39"/>
      <c r="H216" s="39"/>
      <c r="I216" s="39"/>
      <c r="J216" s="39"/>
      <c r="K216" s="2"/>
      <c r="L216" s="2"/>
      <c r="M216" s="2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39"/>
      <c r="G217" s="39"/>
      <c r="H217" s="39"/>
      <c r="I217" s="39"/>
      <c r="J217" s="39"/>
      <c r="K217" s="2"/>
      <c r="L217" s="2"/>
      <c r="M217" s="2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39"/>
      <c r="G218" s="39"/>
      <c r="H218" s="39"/>
      <c r="I218" s="39"/>
      <c r="J218" s="39"/>
      <c r="K218" s="2"/>
      <c r="L218" s="2"/>
      <c r="M218" s="2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39"/>
      <c r="G219" s="39"/>
      <c r="H219" s="39"/>
      <c r="I219" s="39"/>
      <c r="J219" s="39"/>
      <c r="K219" s="2"/>
      <c r="L219" s="2"/>
      <c r="M219" s="2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39"/>
      <c r="G220" s="39"/>
      <c r="H220" s="39"/>
      <c r="I220" s="39"/>
      <c r="J220" s="39"/>
      <c r="K220" s="2"/>
      <c r="L220" s="2"/>
      <c r="M220" s="2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39"/>
      <c r="G221" s="39"/>
      <c r="H221" s="39"/>
      <c r="I221" s="39"/>
      <c r="J221" s="39"/>
      <c r="K221" s="2"/>
      <c r="L221" s="2"/>
      <c r="M221" s="2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</row>
    <row r="222" spans="4:30" x14ac:dyDescent="0.2">
      <c r="D222" s="39"/>
      <c r="E222" s="39"/>
      <c r="F222" s="39"/>
      <c r="G222" s="39"/>
      <c r="H222" s="39"/>
      <c r="I222" s="39"/>
      <c r="J222" s="39"/>
      <c r="K222" s="2"/>
      <c r="L222" s="2"/>
      <c r="M222" s="2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</row>
    <row r="223" spans="4:30" x14ac:dyDescent="0.2">
      <c r="D223" s="39"/>
      <c r="E223" s="39"/>
      <c r="F223" s="39"/>
      <c r="G223" s="39"/>
      <c r="H223" s="39"/>
      <c r="I223" s="39"/>
      <c r="J223" s="39"/>
      <c r="K223" s="2"/>
      <c r="L223" s="2"/>
      <c r="M223" s="2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</row>
    <row r="225" spans="4:25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</row>
    <row r="226" spans="4:25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</row>
    <row r="227" spans="4:25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</row>
    <row r="228" spans="4:25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</row>
    <row r="229" spans="4:25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</row>
    <row r="230" spans="4:25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51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</row>
    <row r="231" spans="4:25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</row>
    <row r="232" spans="4:25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</row>
    <row r="233" spans="4:25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</row>
    <row r="234" spans="4:25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</row>
    <row r="235" spans="4:25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</row>
    <row r="236" spans="4:25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</row>
    <row r="237" spans="4:25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</row>
    <row r="238" spans="4:25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</row>
    <row r="239" spans="4:25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</row>
    <row r="240" spans="4:25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39"/>
      <c r="O244" s="39"/>
      <c r="P244" s="39"/>
      <c r="Q244" s="39"/>
      <c r="R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39"/>
      <c r="O245" s="39"/>
      <c r="P245" s="39"/>
      <c r="Q245" s="39"/>
      <c r="R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39"/>
      <c r="O246" s="39"/>
      <c r="P246" s="39"/>
      <c r="Q246" s="39"/>
      <c r="R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39"/>
      <c r="O247" s="39"/>
      <c r="P247" s="39"/>
      <c r="Q247" s="39"/>
      <c r="R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39"/>
      <c r="O248" s="39"/>
      <c r="P248" s="39"/>
      <c r="Q248" s="39"/>
      <c r="R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39"/>
      <c r="O249" s="39"/>
      <c r="P249" s="39"/>
      <c r="Q249" s="39"/>
      <c r="R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39"/>
      <c r="O250" s="39"/>
      <c r="P250" s="39"/>
      <c r="Q250" s="39"/>
      <c r="R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39"/>
      <c r="O251" s="39"/>
      <c r="P251" s="39"/>
      <c r="Q251" s="39"/>
      <c r="R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39"/>
      <c r="O252" s="39"/>
      <c r="P252" s="39"/>
      <c r="Q252" s="39"/>
      <c r="R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39"/>
      <c r="O253" s="39"/>
      <c r="P253" s="39"/>
      <c r="Q253" s="39"/>
      <c r="R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39"/>
      <c r="O254" s="39"/>
      <c r="P254" s="39"/>
      <c r="Q254" s="39"/>
      <c r="R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39"/>
      <c r="O255" s="39"/>
      <c r="P255" s="39"/>
      <c r="Q255" s="39"/>
      <c r="R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51"/>
      <c r="O256" s="39"/>
      <c r="P256" s="39"/>
      <c r="Q256" s="39"/>
      <c r="R256" s="39"/>
    </row>
    <row r="257" spans="4:18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39"/>
      <c r="O257" s="39"/>
      <c r="P257" s="39"/>
      <c r="Q257" s="39"/>
      <c r="R257" s="39"/>
    </row>
    <row r="258" spans="4:18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39"/>
      <c r="O258" s="39"/>
      <c r="P258" s="39"/>
      <c r="Q258" s="39"/>
      <c r="R258" s="39"/>
    </row>
    <row r="259" spans="4:18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39"/>
      <c r="O259" s="39"/>
      <c r="P259" s="39"/>
    </row>
    <row r="260" spans="4:18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39"/>
      <c r="O260" s="39"/>
      <c r="P260" s="39"/>
    </row>
    <row r="261" spans="4:18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39"/>
      <c r="O261" s="39"/>
      <c r="P261" s="39"/>
    </row>
    <row r="262" spans="4:18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39"/>
      <c r="O262" s="39"/>
      <c r="P262" s="39"/>
    </row>
    <row r="263" spans="4:18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39"/>
      <c r="O263" s="39"/>
      <c r="P263" s="39"/>
    </row>
    <row r="264" spans="4:18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39"/>
      <c r="O264" s="39"/>
      <c r="P264" s="39"/>
    </row>
    <row r="265" spans="4:18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 s="2"/>
      <c r="N265" s="39"/>
      <c r="O265" s="39"/>
      <c r="P265" s="39"/>
    </row>
    <row r="266" spans="4:18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39"/>
      <c r="O266" s="39"/>
      <c r="P266" s="39"/>
    </row>
    <row r="267" spans="4:18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</row>
    <row r="268" spans="4:18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</row>
    <row r="269" spans="4:18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18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18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18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</row>
    <row r="289" spans="4:14" x14ac:dyDescent="0.2"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</row>
    <row r="290" spans="4:14" x14ac:dyDescent="0.2"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</row>
    <row r="291" spans="4:14" x14ac:dyDescent="0.2"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</row>
    <row r="292" spans="4:14" x14ac:dyDescent="0.2"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</row>
    <row r="293" spans="4:14" x14ac:dyDescent="0.2"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</row>
    <row r="294" spans="4:14" x14ac:dyDescent="0.2"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</row>
    <row r="295" spans="4:14" x14ac:dyDescent="0.2"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</row>
    <row r="296" spans="4:14" x14ac:dyDescent="0.2"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</row>
    <row r="297" spans="4:14" x14ac:dyDescent="0.2">
      <c r="E297" s="39"/>
      <c r="F297" s="39"/>
      <c r="G297" s="39"/>
      <c r="H297" s="39"/>
      <c r="I297" s="39"/>
      <c r="J297" s="39"/>
      <c r="K297" s="39"/>
      <c r="L297" s="39"/>
      <c r="M297" s="39"/>
      <c r="N297" s="39"/>
    </row>
    <row r="298" spans="4:14" x14ac:dyDescent="0.2">
      <c r="E298" s="39"/>
      <c r="F298" s="39"/>
      <c r="G298" s="39"/>
      <c r="H298" s="39"/>
      <c r="I298" s="39"/>
      <c r="J298" s="39"/>
      <c r="K298" s="39"/>
      <c r="L298" s="39"/>
      <c r="M298" s="39"/>
      <c r="N298" s="39"/>
    </row>
    <row r="299" spans="4:14" x14ac:dyDescent="0.2">
      <c r="J299" s="39"/>
      <c r="K299" s="39"/>
      <c r="L299" s="39"/>
      <c r="M299" s="39"/>
    </row>
    <row r="300" spans="4:14" x14ac:dyDescent="0.2">
      <c r="J300" s="39"/>
      <c r="K300" s="39"/>
      <c r="L300" s="39"/>
      <c r="M300" s="39"/>
    </row>
    <row r="301" spans="4:14" x14ac:dyDescent="0.2">
      <c r="J301" s="39"/>
      <c r="K301" s="39"/>
      <c r="L301" s="39"/>
      <c r="M301" s="39"/>
    </row>
    <row r="302" spans="4:14" x14ac:dyDescent="0.2">
      <c r="J302" s="39"/>
      <c r="K302" s="39"/>
      <c r="L302" s="39"/>
      <c r="M302" s="39"/>
    </row>
    <row r="303" spans="4:14" x14ac:dyDescent="0.2">
      <c r="J303" s="39"/>
      <c r="K303" s="39"/>
      <c r="L303" s="39"/>
      <c r="M303" s="39"/>
    </row>
    <row r="304" spans="4:14" x14ac:dyDescent="0.2">
      <c r="J304" s="39"/>
      <c r="K304" s="39"/>
      <c r="L304" s="39"/>
      <c r="M304" s="39"/>
    </row>
  </sheetData>
  <sortState ref="K145:M256">
    <sortCondition ref="M145:M256"/>
    <sortCondition ref="L145:L256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61" workbookViewId="0">
      <selection activeCell="A82" sqref="A82:AA8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'9 9 18 payroll'!AF4</f>
        <v>6</v>
      </c>
      <c r="D1" s="5">
        <f>'9 9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+(J1*D1)+(O1*E1)+(V1*'9 9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+'9 9 18 payroll'!$AG$2</f>
        <v>29</v>
      </c>
      <c r="E2" s="5">
        <f>+'9 9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+(J2*D2)+(O2*E2)+(V2*'9 9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+(J3*D3)+(O3*E3)+(V3*'9 9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+(J4*D4)+(O4*E4)+(V4*'9 9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+'9 9 18 payroll'!$AG$2</f>
        <v>29</v>
      </c>
      <c r="E5" s="5">
        <f>+'9 9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+(J5*D5)+(O5*E5)+(V5*'9 9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+'9 9 18 payroll'!$AG$2</f>
        <v>29</v>
      </c>
      <c r="E6" s="5">
        <f>+'9 9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+(J6*D6)+(O6*E6)+(V6*'9 9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+'9 9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+(J7*D7)+(O7*E7)+(V7*'9 9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+(J8*D8)+(O8*E8)+(V8*'9 9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+'9 9 18 payroll'!$AG$2</f>
        <v>29</v>
      </c>
      <c r="E9" s="5">
        <f>+'9 9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+(J9*D9)+(O9*E9)+(V9*'9 9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+(J10*D10)+(O10*E10)+(V10*'9 9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+(J11*D11)+(O11*E11)+(V11*'9 9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+(J12*D12)+(O12*E12)+(V12*'9 9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+(J13*D13)+(O13*E13)+(V13*'9 9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+'9 9 18 payroll'!$AG$2</f>
        <v>29</v>
      </c>
      <c r="E14" s="5">
        <f>+'9 9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+(J14*D14)+(O14*E14)+(V14*'9 9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+(J15*D15)+(O15*E15)+(V15*'9 9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+(J16*D16)+(O16*E16)+(V16*'9 9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'9 9 18 payroll'!AF2</f>
        <v>8</v>
      </c>
      <c r="D17" s="5">
        <f>'9 9 18 payroll'!AG2</f>
        <v>29</v>
      </c>
      <c r="E17" s="5">
        <f>'9 9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+(J17*D17)+(O17*E17)+(V17*'9 9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+(J18*D18)+(O18*E18)+(V18*'9 9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+(J19*D19)+(O19*E19)+(V19*'9 9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+(J20*D20)+(O20*E20)+(V20*'9 9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+(J21*D21)+(O21*E21)+(V21*'9 9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+(J22*D22)+(O22*E22)+(V22*'9 9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+(J23*D23)+(O23*E23)+(V23*'9 9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+(J24*D24)+(O24*E24)+(V24*'9 9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+'9 9 18 payroll'!$AG$2</f>
        <v>29</v>
      </c>
      <c r="E25" s="5">
        <f>+'9 9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+(J25*D25)+(O25*E25)+(V25*'9 9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+'9 9 18 payroll'!$AG$2</f>
        <v>29</v>
      </c>
      <c r="E26" s="5">
        <f>+'9 9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+(J26*D26)+(O26*E26)+(V26*'9 9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+'9 9 18 payroll'!$AG$2</f>
        <v>29</v>
      </c>
      <c r="E27" s="5">
        <f>+'9 9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+(J27*D27)+(O27*E27)+(V27*'9 9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+'9 9 18 payroll'!$AG$2</f>
        <v>29</v>
      </c>
      <c r="E28" s="5">
        <f>+'9 9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+(J28*D28)+(O28*E28)+(V28*'9 9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+'9 9 18 payroll'!$AG$2</f>
        <v>29</v>
      </c>
      <c r="E29" s="5">
        <f>+'9 9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+(J29*D29)+(O29*E29)+(V29*'9 9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+'9 9 18 payroll'!$AG$2</f>
        <v>29</v>
      </c>
      <c r="E30" s="5">
        <f>+'9 9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+(J30*D30)+(O30*E30)+(V30*'9 9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+'9 9 18 payroll'!$AG$2</f>
        <v>29</v>
      </c>
      <c r="E31" s="5">
        <f>+'9 9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+(J31*D31)+(O31*E31)+(V31*'9 9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+(J32*D32)+(O32*E32)+(V32*'9 9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+(J33*D33)+(O33*E33)+(V33*'9 9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+'9 9 18 payroll'!$AG$2</f>
        <v>29</v>
      </c>
      <c r="E34" s="5">
        <f>+'9 9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+(J34*D34)+(O34*E34)+(V34*'9 9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+(J35*D35)+(O35*E35)+(V35*'9 9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+(J36*D36)+(O36*E36)+(V36*'9 9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+(J37*D37)+(O37*E37)+(V37*'9 9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+(J38*D38)+(O38*E38)+(V38*'9 9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+(J39*D39)+(O39*E39)+(V39*'9 9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+'9 9 18 payroll'!$AG$4</f>
        <v>40</v>
      </c>
      <c r="E40" s="5">
        <f>+'9 9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+(J40*D40)+(O40*E40)+(V40*'9 9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+(J41*D41)+(O41*E41)+(V41*'9 9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+(J42*D42)+(O42*E42)+(V42*'9 9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+'9 9 18 payroll'!$AG$2</f>
        <v>29</v>
      </c>
      <c r="E43" s="5">
        <f>+'9 9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+(J43*D43)+(O43*E43)+(V43*'9 9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+(J44*D44)+(O44*E44)+(V44*'9 9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+(J45*D45)+(O45*E45)+(V45*'9 9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+'9 9 18 payroll'!$AG$4</f>
        <v>40</v>
      </c>
      <c r="E46" s="5">
        <f>+'9 9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+(J46*D46)+(O46*E46)+(V46*'9 9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+'9 9 18 payroll'!$AG$2</f>
        <v>29</v>
      </c>
      <c r="E47" s="5">
        <f>+'9 9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+(J47*D47)+(O47*E47)+(V47*'9 9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+'9 9 18 payroll'!$AG$2</f>
        <v>29</v>
      </c>
      <c r="E48" s="5">
        <f>+'9 9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+(J48*D48)+(O48*E48)+(V48*'9 9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+(J49*D49)+(O49*E49)+(V49*'9 9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+(J50*D50)+(O50*E50)+(V50*'9 9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+(J51*D51)+(O51*E51)+(V51*'9 9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+'9 9 18 payroll'!$AG$2</f>
        <v>29</v>
      </c>
      <c r="E52" s="5">
        <f>+'9 9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+(J52*D52)+(O52*E52)+(V52*'9 9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+'9 9 18 payroll'!$AG$5</f>
        <v>47</v>
      </c>
      <c r="E53" s="5">
        <f>+'9 9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+(J53*D53)+(O53*E53)+(V53*'9 9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+(J54*D54)+(O54*E54)+(V54*'9 9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+(J55*D55)+(O55*E55)+(V55*'9 9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+(J56*D56)+(O56*E56)+(V56*'9 9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+(J57*D57)+(O57*E57)+(V57*'9 9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+(J58*D58)+(O58*E58)+(V58*'9 9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+(J59*D59)+(O59*E59)+(V59*'9 9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+(J60*D60)+(O60*E60)+(V60*'9 9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+(J61*D61)+(O61*E61)+(V61*'9 9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+(J62*D62)+(O62*E62)+(V62*'9 9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+(J63*D63)+(O63*E63)+(V63*'9 9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+(J64*D64)+(O64*E64)+(V64*'9 9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+(J65*D65)+(O65*E65)+(V65*'9 9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+(J66*D66)+(O66*E66)+(V66*'9 9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+(J67*D67)+(O67*E67)+(V67*'9 9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+(J68*D68)+(O68*E68)+(V68*'9 9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+(J69*D69)+(O69*E69)+(W69*'9 9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+(J70*D70)+(O70*E70)+(W70*'9 9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+(J71*D71)+(O71*E71)+(W71*'9 9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+(J72*D72)+(O72*E72)+(W72*'9 9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+(J73*D73)+(O73*E73)+(W73*'9 9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+(J74*D74)+(O74*E74)+(W74*'9 9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+(J75*D75)+(O75*E75)+(W75*'9 9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+(J76*D76)+(O76*E76)+(W76*'9 9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+(J77*D77)+(O77*E77)+(W77*'9 9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+(J78*D78)+(O78*E78)+(W78*'9 9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+(J79*D79)+(O79*E79)+(W79*'9 9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+(J80*D80)+(O80*E80)+(W80*'9 9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+(J81*D81)+(O81*E81)+(W81*'9 9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+(J83*D83)+(O83*E83)+(W83*'9 9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+(J84*D84)+(O84*E84)+(W84*'9 9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+(J85*D85)+(O85*E85)+(W85*'9 9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+(J86*D86)+(O86*E86)+(W86*'9 9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+(J87*D87)+(O87*E87)+(W87*'9 9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+(J88*D88)+(O88*E88)+(W88*'9 9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+(J89*D89)+(O89*E89)+(W89*'9 9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+(J90*D90)+(O90*E90)+(W90*'9 9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+'9 9 18 payroll'!$AG$2</f>
        <v>29</v>
      </c>
      <c r="E91" s="34">
        <f>+'9 9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+(J91*D91)+(O91*E91)+(W91*'9 9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+(J92*D92)+(O92*E92)+(W92*'9 9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+(J93*D93)+(O93*E93)+(W93*'9 9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+(J94*D94)+(O94*E94)+(W94*'9 9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+(J95*D95)+(O95*E95)+(W95*'9 9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+(J96*D96)+(O96*E96)+(W96*'9 9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2" si="30">COUNT(F98:I98)</f>
        <v>0</v>
      </c>
      <c r="K98" s="39"/>
      <c r="L98" s="32"/>
      <c r="M98" s="39"/>
      <c r="N98" s="39"/>
      <c r="O98" s="39">
        <f t="shared" ref="O98:O132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2" si="32">COUNT(P98:V98)</f>
        <v>0</v>
      </c>
      <c r="X98" s="40"/>
      <c r="Y98" s="41">
        <f>+(J98*D98)+(O98*E98)+(W98*'9 9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+(J99*D99)+(O99*E99)+(W99*'9 9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+(J100*D100)+(O100*E100)+(W100*'9 9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+(J101*D101)+(O101*E101)+(W101*'9 9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+(J102*D102)+(O102*E102)+(W102*'9 9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+(J103*D103)+(O103*E103)+(W103*'9 9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+(J104*D104)+(O104*E104)+(W104*'9 9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+(J105*D105)+(O105*E105)+(W105*'9 9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+(J106*D106)+(O106*E106)+(W106*'9 9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+(J107*D107)+(O107*E107)+(W107*'9 9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+(J108*D108)+(O108*E108)+(W108*'9 9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+(J109*D109)+(O109*E109)+(W109*'9 9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+(J110*D110)+(O110*E110)+(W110*'9 9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+(J111*D111)+(O111*E111)+(W111*'9 9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+(J112*D112)+(O112*E112)+(W112*'9 9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+(J113*D113)+(O113*E113)+(W113*'9 9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+(J114*D114)+(O114*E114)+(W114*'9 9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+(J115*D115)+(O115*E115)+(W115*'9 9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+(J116*D116)+(O116*E116)+(W116*'9 9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+(J117*D117)+(O117*E117)+(W117*'9 9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+(J118*D118)+(O118*E118)+(W118*'9 9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+(J119*D119)+(O119*E119)+(W119*'9 9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+(J120*D120)+(O120*E120)+(W120*'9 9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+(J121*D121)+(O121*E121)+(W121*'9 9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428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+(J122*D122)+(O122*E122)+(W122*'9 9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+(J123*D123)+(O123*E123)+(W123*'9 9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+(J124*D124)+(O124*E124)+(W124*'9 9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+(J125*D125)+(O125*E125)+(W125*'9 9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+(J126*D126)+(O126*E126)+(W126*'9 9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+(J127*D127)+(O127*E127)+(W127*'9 9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+(J128*D128)+(O128*E128)+(W128*'9 9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+(J129*D129)+(O129*E129)+(W129*'9 9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+(J130*D130)+(O130*E130)+(W130*'9 9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+(J131*D131)+(O131*E131)+(W131*'9 9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132" s="32" t="s">
        <v>53</v>
      </c>
      <c r="B132" s="32" t="s">
        <v>193</v>
      </c>
      <c r="C132" s="32">
        <v>6</v>
      </c>
      <c r="D132" s="34">
        <v>40</v>
      </c>
      <c r="E132" s="34">
        <v>29</v>
      </c>
      <c r="F132" s="53"/>
      <c r="G132" s="53"/>
      <c r="H132" s="39"/>
      <c r="I132" s="39"/>
      <c r="J132" s="32">
        <f t="shared" si="30"/>
        <v>0</v>
      </c>
      <c r="K132" s="39"/>
      <c r="L132" s="39"/>
      <c r="M132" s="39"/>
      <c r="N132" s="39"/>
      <c r="O132" s="39">
        <f t="shared" si="31"/>
        <v>0</v>
      </c>
      <c r="P132" s="39"/>
      <c r="Q132" s="39"/>
      <c r="R132" s="39"/>
      <c r="S132" s="39"/>
      <c r="T132" s="39"/>
      <c r="U132" s="39"/>
      <c r="V132" s="39"/>
      <c r="W132" s="39">
        <f t="shared" si="32"/>
        <v>0</v>
      </c>
      <c r="X132" s="40"/>
      <c r="Y132" s="41">
        <f>+(J132*D132)+(O132*E132)+(W132*'9 9 18 payroll'!$AH$7)+X132</f>
        <v>0</v>
      </c>
      <c r="Z132" s="39" t="s">
        <v>120</v>
      </c>
      <c r="AA132" s="31"/>
      <c r="AB132" s="32"/>
      <c r="AC132" s="40"/>
      <c r="AD132" s="40"/>
      <c r="AE132" s="32"/>
    </row>
  </sheetData>
  <sortState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9 9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2018-09-26T14:47:48Z</dcterms:modified>
</cp:coreProperties>
</file>