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pring 2017 Referee Payroll\"/>
    </mc:Choice>
  </mc:AlternateContent>
  <bookViews>
    <workbookView xWindow="0" yWindow="0" windowWidth="20490" windowHeight="7530" tabRatio="787" activeTab="3"/>
  </bookViews>
  <sheets>
    <sheet name="Game Reports" sheetId="1" r:id="rId1"/>
    <sheet name="Summary by game" sheetId="2" r:id="rId2"/>
    <sheet name="Pay by referee" sheetId="3" r:id="rId3"/>
    <sheet name="5 18 17 payroll" sheetId="5" r:id="rId4"/>
    <sheet name="Sheet1" sheetId="7" r:id="rId5"/>
    <sheet name="Inactive" sheetId="6" r:id="rId6"/>
  </sheets>
  <definedNames>
    <definedName name="_xlnm._FilterDatabase" localSheetId="3" hidden="1">'5 18 17 payroll'!$A$1:$AH$162</definedName>
    <definedName name="_xlnm._FilterDatabase" localSheetId="0" hidden="1">'Game Reports'!$A$1:$F$3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W6" i="5" l="1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P94" i="5"/>
  <c r="J94" i="5"/>
  <c r="P93" i="5"/>
  <c r="J93" i="5"/>
  <c r="Y94" i="5" l="1"/>
  <c r="Y93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J108" i="5"/>
  <c r="J14" i="5"/>
  <c r="Y108" i="5" l="1"/>
  <c r="Y14" i="5"/>
  <c r="J8" i="5"/>
  <c r="Y8" i="5" l="1"/>
  <c r="J93" i="6"/>
  <c r="X93" i="6" s="1"/>
  <c r="O93" i="6"/>
  <c r="V93" i="6"/>
  <c r="J94" i="6"/>
  <c r="X94" i="6" s="1"/>
  <c r="O94" i="6"/>
  <c r="V94" i="6"/>
  <c r="J51" i="5" l="1"/>
  <c r="Y51" i="5" l="1"/>
  <c r="J121" i="5"/>
  <c r="J122" i="5"/>
  <c r="J105" i="5"/>
  <c r="J26" i="5"/>
  <c r="J28" i="5"/>
  <c r="Y26" i="5" l="1"/>
  <c r="Y105" i="5"/>
  <c r="Y121" i="5"/>
  <c r="AD121" i="5" s="1"/>
  <c r="Y28" i="5"/>
  <c r="X92" i="6"/>
  <c r="V92" i="6"/>
  <c r="O92" i="6"/>
  <c r="J92" i="6"/>
  <c r="V91" i="6"/>
  <c r="O91" i="6"/>
  <c r="J91" i="6"/>
  <c r="X91" i="6" s="1"/>
  <c r="AC91" i="6" s="1"/>
  <c r="V90" i="6"/>
  <c r="O90" i="6"/>
  <c r="J90" i="6"/>
  <c r="X90" i="6" s="1"/>
  <c r="V89" i="6"/>
  <c r="O89" i="6"/>
  <c r="J89" i="6"/>
  <c r="X89" i="6" s="1"/>
  <c r="AC89" i="6" s="1"/>
  <c r="V88" i="6"/>
  <c r="O88" i="6"/>
  <c r="J88" i="6"/>
  <c r="X88" i="6" s="1"/>
  <c r="AC88" i="6" s="1"/>
  <c r="X87" i="6"/>
  <c r="V87" i="6"/>
  <c r="O87" i="6"/>
  <c r="J87" i="6"/>
  <c r="J86" i="6"/>
  <c r="X86" i="6" s="1"/>
  <c r="AC86" i="6" s="1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X83" i="6" s="1"/>
  <c r="O83" i="6"/>
  <c r="V83" i="6"/>
  <c r="J134" i="5" l="1"/>
  <c r="Y134" i="5" s="1"/>
  <c r="J100" i="5"/>
  <c r="Y100" i="5" s="1"/>
  <c r="J33" i="5"/>
  <c r="J82" i="6"/>
  <c r="X82" i="6" s="1"/>
  <c r="O82" i="6"/>
  <c r="V82" i="6"/>
  <c r="J81" i="6"/>
  <c r="O81" i="6"/>
  <c r="X81" i="6" s="1"/>
  <c r="AC81" i="6" s="1"/>
  <c r="V81" i="6"/>
  <c r="Y33" i="5" l="1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X65" i="6" s="1"/>
  <c r="O65" i="6"/>
  <c r="V65" i="6"/>
  <c r="J64" i="6"/>
  <c r="O64" i="6"/>
  <c r="V64" i="6"/>
  <c r="J63" i="6"/>
  <c r="O63" i="6"/>
  <c r="V63" i="6"/>
  <c r="X63" i="6" s="1"/>
  <c r="J62" i="6"/>
  <c r="O62" i="6"/>
  <c r="V62" i="6"/>
  <c r="X62" i="6" s="1"/>
  <c r="D60" i="6"/>
  <c r="E60" i="6"/>
  <c r="J60" i="6"/>
  <c r="O60" i="6"/>
  <c r="V60" i="6"/>
  <c r="X64" i="6" l="1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J99" i="5" l="1"/>
  <c r="Y99" i="5" s="1"/>
  <c r="J63" i="5"/>
  <c r="Y63" i="5" s="1"/>
  <c r="J42" i="5"/>
  <c r="Y42" i="5" s="1"/>
  <c r="J12" i="5"/>
  <c r="Y12" i="5" s="1"/>
  <c r="C2" i="7" l="1"/>
  <c r="G2" i="7" s="1"/>
  <c r="J73" i="5"/>
  <c r="Y73" i="5" s="1"/>
  <c r="J151" i="5" l="1"/>
  <c r="Y151" i="5" s="1"/>
  <c r="J148" i="5"/>
  <c r="Y148" i="5" s="1"/>
  <c r="J80" i="5"/>
  <c r="Y80" i="5" s="1"/>
  <c r="J22" i="5"/>
  <c r="Y22" i="5" s="1"/>
  <c r="J11" i="5"/>
  <c r="Y11" i="5" s="1"/>
  <c r="V59" i="6"/>
  <c r="O59" i="6"/>
  <c r="J59" i="6"/>
  <c r="X59" i="6" s="1"/>
  <c r="J6" i="5" l="1"/>
  <c r="J7" i="5"/>
  <c r="J9" i="5"/>
  <c r="Y9" i="5" s="1"/>
  <c r="J10" i="5"/>
  <c r="J13" i="5"/>
  <c r="J15" i="5"/>
  <c r="J16" i="5"/>
  <c r="Y16" i="5" s="1"/>
  <c r="J17" i="5"/>
  <c r="J18" i="5"/>
  <c r="Y18" i="5" s="1"/>
  <c r="J19" i="5"/>
  <c r="J20" i="5"/>
  <c r="Y20" i="5" s="1"/>
  <c r="J21" i="5"/>
  <c r="Y21" i="5" s="1"/>
  <c r="AB22" i="5" s="1"/>
  <c r="J23" i="5"/>
  <c r="Y23" i="5" s="1"/>
  <c r="J24" i="5"/>
  <c r="Y24" i="5" s="1"/>
  <c r="J25" i="5"/>
  <c r="Y25" i="5" s="1"/>
  <c r="J27" i="5"/>
  <c r="Y27" i="5" s="1"/>
  <c r="J29" i="5"/>
  <c r="J30" i="5"/>
  <c r="J31" i="5"/>
  <c r="J32" i="5"/>
  <c r="Y32" i="5" s="1"/>
  <c r="J34" i="5"/>
  <c r="Y34" i="5" s="1"/>
  <c r="J35" i="5"/>
  <c r="Y35" i="5" s="1"/>
  <c r="J36" i="5"/>
  <c r="Y36" i="5" s="1"/>
  <c r="J37" i="5"/>
  <c r="Y37" i="5" s="1"/>
  <c r="J38" i="5"/>
  <c r="Y38" i="5" s="1"/>
  <c r="J39" i="5"/>
  <c r="Y39" i="5" s="1"/>
  <c r="J40" i="5"/>
  <c r="J41" i="5"/>
  <c r="J43" i="5"/>
  <c r="Y43" i="5" s="1"/>
  <c r="J44" i="5"/>
  <c r="Y44" i="5" s="1"/>
  <c r="J45" i="5"/>
  <c r="Y45" i="5" s="1"/>
  <c r="J46" i="5"/>
  <c r="J47" i="5"/>
  <c r="Y47" i="5" s="1"/>
  <c r="J48" i="5"/>
  <c r="Y48" i="5" s="1"/>
  <c r="J49" i="5"/>
  <c r="J50" i="5"/>
  <c r="J52" i="5"/>
  <c r="Y52" i="5" s="1"/>
  <c r="J53" i="5"/>
  <c r="Y53" i="5" s="1"/>
  <c r="J54" i="5"/>
  <c r="J55" i="5"/>
  <c r="J56" i="5"/>
  <c r="J57" i="5"/>
  <c r="Y57" i="5" s="1"/>
  <c r="J58" i="5"/>
  <c r="J59" i="5"/>
  <c r="Y59" i="5" s="1"/>
  <c r="J60" i="5"/>
  <c r="Y60" i="5" s="1"/>
  <c r="J61" i="5"/>
  <c r="J62" i="5"/>
  <c r="J64" i="5"/>
  <c r="Y64" i="5" s="1"/>
  <c r="J65" i="5"/>
  <c r="Y65" i="5" s="1"/>
  <c r="J66" i="5"/>
  <c r="J67" i="5"/>
  <c r="Y67" i="5" s="1"/>
  <c r="J68" i="5"/>
  <c r="Y68" i="5" s="1"/>
  <c r="J69" i="5"/>
  <c r="Y69" i="5" s="1"/>
  <c r="J77" i="5"/>
  <c r="Y77" i="5" s="1"/>
  <c r="J70" i="5"/>
  <c r="J71" i="5"/>
  <c r="J72" i="5"/>
  <c r="Y72" i="5" s="1"/>
  <c r="J74" i="5"/>
  <c r="Y74" i="5" s="1"/>
  <c r="J75" i="5"/>
  <c r="Y75" i="5" s="1"/>
  <c r="J76" i="5"/>
  <c r="Y76" i="5" s="1"/>
  <c r="J78" i="5"/>
  <c r="Y78" i="5" s="1"/>
  <c r="J79" i="5"/>
  <c r="J81" i="5"/>
  <c r="Y81" i="5" s="1"/>
  <c r="J82" i="5"/>
  <c r="Y82" i="5" s="1"/>
  <c r="J83" i="5"/>
  <c r="Y83" i="5" s="1"/>
  <c r="J84" i="5"/>
  <c r="J85" i="5"/>
  <c r="Y85" i="5" s="1"/>
  <c r="J86" i="5"/>
  <c r="J87" i="5"/>
  <c r="J88" i="5"/>
  <c r="J89" i="5"/>
  <c r="Y89" i="5" s="1"/>
  <c r="J90" i="5"/>
  <c r="Y90" i="5" s="1"/>
  <c r="J91" i="5"/>
  <c r="J92" i="5"/>
  <c r="J95" i="5"/>
  <c r="Y95" i="5" s="1"/>
  <c r="J96" i="5"/>
  <c r="Y96" i="5" s="1"/>
  <c r="J97" i="5"/>
  <c r="Y97" i="5" s="1"/>
  <c r="J98" i="5"/>
  <c r="Y98" i="5" s="1"/>
  <c r="J101" i="5"/>
  <c r="Y101" i="5" s="1"/>
  <c r="J102" i="5"/>
  <c r="J103" i="5"/>
  <c r="J104" i="5"/>
  <c r="Y104" i="5" s="1"/>
  <c r="J106" i="5"/>
  <c r="Y106" i="5" s="1"/>
  <c r="AC106" i="5" s="1"/>
  <c r="J107" i="5"/>
  <c r="J109" i="5"/>
  <c r="J110" i="5"/>
  <c r="Y110" i="5" s="1"/>
  <c r="J111" i="5"/>
  <c r="Y111" i="5" s="1"/>
  <c r="J112" i="5"/>
  <c r="Y112" i="5" s="1"/>
  <c r="AD112" i="5" s="1"/>
  <c r="J113" i="5"/>
  <c r="Y113" i="5" s="1"/>
  <c r="J114" i="5"/>
  <c r="J115" i="5"/>
  <c r="Y115" i="5" s="1"/>
  <c r="J116" i="5"/>
  <c r="J117" i="5"/>
  <c r="Y117" i="5" s="1"/>
  <c r="J118" i="5"/>
  <c r="J119" i="5"/>
  <c r="Y119" i="5" s="1"/>
  <c r="J120" i="5"/>
  <c r="Y120" i="5" s="1"/>
  <c r="J123" i="5"/>
  <c r="Y123" i="5" s="1"/>
  <c r="J124" i="5"/>
  <c r="J125" i="5"/>
  <c r="J126" i="5"/>
  <c r="Y126" i="5" s="1"/>
  <c r="J127" i="5"/>
  <c r="J128" i="5"/>
  <c r="Y128" i="5" s="1"/>
  <c r="J129" i="5"/>
  <c r="J130" i="5"/>
  <c r="Y130" i="5" s="1"/>
  <c r="J131" i="5"/>
  <c r="Y131" i="5" s="1"/>
  <c r="J132" i="5"/>
  <c r="Y132" i="5" s="1"/>
  <c r="J133" i="5"/>
  <c r="Y133" i="5" s="1"/>
  <c r="J135" i="5"/>
  <c r="Y135" i="5" s="1"/>
  <c r="J136" i="5"/>
  <c r="J137" i="5"/>
  <c r="Y137" i="5" s="1"/>
  <c r="J138" i="5"/>
  <c r="J139" i="5"/>
  <c r="Y139" i="5" s="1"/>
  <c r="J140" i="5"/>
  <c r="Y140" i="5" s="1"/>
  <c r="J142" i="5"/>
  <c r="Y142" i="5" s="1"/>
  <c r="J141" i="5"/>
  <c r="Y141" i="5" s="1"/>
  <c r="J143" i="5"/>
  <c r="Y143" i="5" s="1"/>
  <c r="J144" i="5"/>
  <c r="J145" i="5"/>
  <c r="J146" i="5"/>
  <c r="J147" i="5"/>
  <c r="J149" i="5"/>
  <c r="Y149" i="5" s="1"/>
  <c r="J150" i="5"/>
  <c r="Y150" i="5" s="1"/>
  <c r="J152" i="5"/>
  <c r="Y152" i="5" s="1"/>
  <c r="J153" i="5"/>
  <c r="Y153" i="5" s="1"/>
  <c r="J154" i="5"/>
  <c r="Y154" i="5" s="1"/>
  <c r="J155" i="5"/>
  <c r="Y155" i="5" s="1"/>
  <c r="J156" i="5"/>
  <c r="Y156" i="5" s="1"/>
  <c r="J157" i="5"/>
  <c r="J158" i="5"/>
  <c r="Y158" i="5" s="1"/>
  <c r="J159" i="5"/>
  <c r="Y159" i="5" s="1"/>
  <c r="J160" i="5"/>
  <c r="J161" i="5"/>
  <c r="V58" i="6"/>
  <c r="O58" i="6"/>
  <c r="J58" i="6"/>
  <c r="X58" i="6" s="1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C9" i="7" l="1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X49" i="6"/>
  <c r="V49" i="6"/>
  <c r="O49" i="6"/>
  <c r="J49" i="6"/>
  <c r="V48" i="6"/>
  <c r="O48" i="6"/>
  <c r="J48" i="6"/>
  <c r="X48" i="6" s="1"/>
  <c r="V47" i="6"/>
  <c r="O47" i="6"/>
  <c r="J47" i="6"/>
  <c r="E47" i="6"/>
  <c r="D47" i="6"/>
  <c r="X46" i="6"/>
  <c r="V46" i="6"/>
  <c r="O46" i="6"/>
  <c r="J46" i="6"/>
  <c r="V45" i="6"/>
  <c r="O45" i="6"/>
  <c r="J45" i="6"/>
  <c r="X45" i="6" s="1"/>
  <c r="V44" i="6"/>
  <c r="O44" i="6"/>
  <c r="X44" i="6" s="1"/>
  <c r="J44" i="6"/>
  <c r="J43" i="6"/>
  <c r="O43" i="6"/>
  <c r="V43" i="6"/>
  <c r="X43" i="6"/>
  <c r="F3" i="7" l="1"/>
  <c r="G3" i="7" s="1"/>
  <c r="X47" i="6"/>
  <c r="AD53" i="5" l="1"/>
  <c r="E124" i="5"/>
  <c r="D124" i="5"/>
  <c r="Y124" i="5" s="1"/>
  <c r="AD59" i="5" l="1"/>
  <c r="AD35" i="5"/>
  <c r="AD156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62" i="5" s="1"/>
  <c r="D114" i="5"/>
  <c r="E114" i="5"/>
  <c r="Y114" i="5" l="1"/>
  <c r="V24" i="6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D15" i="5" l="1"/>
  <c r="E15" i="5"/>
  <c r="D17" i="5"/>
  <c r="E17" i="5"/>
  <c r="Y17" i="5" l="1"/>
  <c r="Y15" i="5"/>
  <c r="N81" i="2"/>
  <c r="M81" i="2"/>
  <c r="L81" i="2"/>
  <c r="K81" i="2"/>
  <c r="J81" i="2"/>
  <c r="J83" i="2" s="1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2" i="2" l="1"/>
  <c r="N82" i="2"/>
  <c r="L83" i="2" l="1"/>
  <c r="D127" i="5" l="1"/>
  <c r="E127" i="5"/>
  <c r="Y127" i="5" l="1"/>
  <c r="G224" i="3"/>
  <c r="G225" i="3"/>
  <c r="G226" i="3"/>
  <c r="G227" i="3"/>
  <c r="G228" i="3"/>
  <c r="D88" i="5" l="1"/>
  <c r="E88" i="5"/>
  <c r="Y88" i="5" l="1"/>
  <c r="G221" i="3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D5" i="5" l="1"/>
  <c r="E5" i="5"/>
  <c r="J5" i="5"/>
  <c r="J162" i="5" s="1"/>
  <c r="P5" i="5"/>
  <c r="P162" i="5" s="1"/>
  <c r="D6" i="5"/>
  <c r="E6" i="5"/>
  <c r="D7" i="5"/>
  <c r="E7" i="5"/>
  <c r="C10" i="5"/>
  <c r="D10" i="5"/>
  <c r="E10" i="5"/>
  <c r="E13" i="5"/>
  <c r="Y13" i="5" s="1"/>
  <c r="D19" i="5"/>
  <c r="E19" i="5"/>
  <c r="D29" i="5"/>
  <c r="Y29" i="5" s="1"/>
  <c r="C30" i="5"/>
  <c r="D30" i="5"/>
  <c r="E30" i="5"/>
  <c r="C31" i="5"/>
  <c r="D31" i="5"/>
  <c r="Y31" i="5" s="1"/>
  <c r="E31" i="5"/>
  <c r="D40" i="5"/>
  <c r="E40" i="5"/>
  <c r="D41" i="5"/>
  <c r="Y41" i="5" s="1"/>
  <c r="E41" i="5"/>
  <c r="D46" i="5"/>
  <c r="E46" i="5"/>
  <c r="D49" i="5"/>
  <c r="Y49" i="5" s="1"/>
  <c r="E49" i="5"/>
  <c r="D50" i="5"/>
  <c r="E50" i="5"/>
  <c r="D55" i="5"/>
  <c r="Y55" i="5" s="1"/>
  <c r="E55" i="5"/>
  <c r="D54" i="5"/>
  <c r="E54" i="5"/>
  <c r="C56" i="5"/>
  <c r="D56" i="5"/>
  <c r="E56" i="5"/>
  <c r="D58" i="5"/>
  <c r="E58" i="5"/>
  <c r="C61" i="5"/>
  <c r="D61" i="5"/>
  <c r="E61" i="5"/>
  <c r="D62" i="5"/>
  <c r="Y62" i="5" s="1"/>
  <c r="E62" i="5"/>
  <c r="D66" i="5"/>
  <c r="E66" i="5"/>
  <c r="D70" i="5"/>
  <c r="Y70" i="5" s="1"/>
  <c r="E70" i="5"/>
  <c r="D71" i="5"/>
  <c r="E71" i="5"/>
  <c r="D79" i="5"/>
  <c r="Y79" i="5" s="1"/>
  <c r="E79" i="5"/>
  <c r="D84" i="5"/>
  <c r="E84" i="5"/>
  <c r="D86" i="5"/>
  <c r="Y86" i="5" s="1"/>
  <c r="E86" i="5"/>
  <c r="D87" i="5"/>
  <c r="E87" i="5"/>
  <c r="D91" i="5"/>
  <c r="Y91" i="5" s="1"/>
  <c r="E91" i="5"/>
  <c r="D92" i="5"/>
  <c r="E92" i="5"/>
  <c r="D102" i="5"/>
  <c r="Y102" i="5" s="1"/>
  <c r="E102" i="5"/>
  <c r="D103" i="5"/>
  <c r="E103" i="5"/>
  <c r="D107" i="5"/>
  <c r="Y107" i="5" s="1"/>
  <c r="E107" i="5"/>
  <c r="D109" i="5"/>
  <c r="E109" i="5"/>
  <c r="C116" i="5"/>
  <c r="D116" i="5"/>
  <c r="E116" i="5"/>
  <c r="D118" i="5"/>
  <c r="E118" i="5"/>
  <c r="D122" i="5"/>
  <c r="E122" i="5"/>
  <c r="D125" i="5"/>
  <c r="E125" i="5"/>
  <c r="D129" i="5"/>
  <c r="E129" i="5"/>
  <c r="D136" i="5"/>
  <c r="E136" i="5"/>
  <c r="C138" i="5"/>
  <c r="D138" i="5"/>
  <c r="E138" i="5"/>
  <c r="C144" i="5"/>
  <c r="D144" i="5"/>
  <c r="E144" i="5"/>
  <c r="D145" i="5"/>
  <c r="E145" i="5"/>
  <c r="D146" i="5"/>
  <c r="E146" i="5"/>
  <c r="D147" i="5"/>
  <c r="E147" i="5"/>
  <c r="D157" i="5"/>
  <c r="E157" i="5"/>
  <c r="D160" i="5"/>
  <c r="E160" i="5"/>
  <c r="D161" i="5"/>
  <c r="E161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Y160" i="5" l="1"/>
  <c r="Y147" i="5"/>
  <c r="Y145" i="5"/>
  <c r="Y136" i="5"/>
  <c r="Y118" i="5"/>
  <c r="Y58" i="5"/>
  <c r="Y7" i="5"/>
  <c r="Y138" i="5"/>
  <c r="Y109" i="5"/>
  <c r="Y103" i="5"/>
  <c r="Y92" i="5"/>
  <c r="Y87" i="5"/>
  <c r="Y84" i="5"/>
  <c r="Y71" i="5"/>
  <c r="Y66" i="5"/>
  <c r="Y61" i="5"/>
  <c r="Y54" i="5"/>
  <c r="AB55" i="5" s="1"/>
  <c r="Y50" i="5"/>
  <c r="Y46" i="5"/>
  <c r="Y10" i="5"/>
  <c r="AB10" i="5" s="1"/>
  <c r="Y161" i="5"/>
  <c r="Y157" i="5"/>
  <c r="Y146" i="5"/>
  <c r="Y144" i="5"/>
  <c r="Y129" i="5"/>
  <c r="Y122" i="5"/>
  <c r="Y116" i="5"/>
  <c r="Y56" i="5"/>
  <c r="Y30" i="5"/>
  <c r="Y19" i="5"/>
  <c r="Y6" i="5"/>
  <c r="Y125" i="5"/>
  <c r="Y40" i="5"/>
  <c r="AD162" i="5"/>
  <c r="X9" i="6"/>
  <c r="X10" i="6"/>
  <c r="Y5" i="5"/>
  <c r="X11" i="6"/>
  <c r="Y162" i="5" l="1"/>
  <c r="AE162" i="5" s="1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<sst xmlns="http://schemas.openxmlformats.org/spreadsheetml/2006/main" count="929" uniqueCount="454">
  <si>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</si>
  <si>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</si>
  <si>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</si>
  <si>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</si>
  <si>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</si>
  <si>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</si>
  <si>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</si>
  <si>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</si>
  <si>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</si>
  <si>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</si>
  <si>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</si>
  <si>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</si>
  <si>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</si>
  <si>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</si>
  <si>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</si>
  <si>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</si>
  <si>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</si>
  <si>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</si>
  <si>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</si>
  <si>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</si>
  <si>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</si>
  <si>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</si>
  <si>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</si>
  <si>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</si>
  <si>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</si>
  <si>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</si>
  <si>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</si>
  <si>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</si>
  <si>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</si>
  <si>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</si>
  <si>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</si>
  <si>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</si>
  <si>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</si>
  <si>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</si>
  <si>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</si>
  <si>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</si>
  <si>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</si>
  <si>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</si>
  <si>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</si>
  <si>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</si>
  <si>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</si>
  <si>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</si>
  <si>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</si>
  <si>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</si>
  <si>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</si>
  <si>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</si>
  <si>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</si>
  <si>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</si>
  <si>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</si>
  <si>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</si>
  <si>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</si>
  <si>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</si>
  <si>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</si>
  <si>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</si>
  <si>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</si>
  <si>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</si>
  <si>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</si>
  <si>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</si>
  <si>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</si>
  <si>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</si>
  <si>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</si>
  <si>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</si>
  <si>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</si>
  <si>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</si>
  <si>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</si>
  <si>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</si>
  <si>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</si>
  <si>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</si>
  <si>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</si>
  <si>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</si>
  <si>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</si>
  <si>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</si>
  <si>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</si>
  <si>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</si>
  <si>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</si>
  <si>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</si>
  <si>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</si>
  <si>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</si>
  <si>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</si>
  <si>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</si>
  <si>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</si>
  <si>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</si>
  <si>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</si>
  <si>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</si>
  <si>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</si>
  <si>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</si>
  <si>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</si>
  <si>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</si>
  <si>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</si>
  <si>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</si>
  <si>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</si>
  <si>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</si>
  <si>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</si>
  <si>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</si>
  <si>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</si>
  <si>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</si>
  <si>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</si>
  <si>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</si>
  <si>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</si>
  <si>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</si>
  <si>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</si>
  <si>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</si>
  <si>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</si>
  <si>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</si>
  <si>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</si>
  <si>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</si>
  <si>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</si>
  <si>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</si>
  <si>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</si>
  <si>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</si>
  <si>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</si>
  <si>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</si>
  <si>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</si>
  <si>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</si>
  <si>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</si>
  <si>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</si>
  <si>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</si>
  <si>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</si>
  <si>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</si>
  <si>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</si>
  <si>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</si>
  <si>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</si>
  <si>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</si>
  <si>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</si>
  <si>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</si>
  <si>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</si>
  <si>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</si>
  <si>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</si>
  <si>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</si>
  <si>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</si>
  <si>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</si>
  <si>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</si>
  <si>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</si>
  <si>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</si>
  <si>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</si>
  <si>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</si>
  <si>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</si>
  <si>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</si>
  <si>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</si>
  <si>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</si>
  <si>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</si>
  <si>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</si>
  <si>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</si>
  <si>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</si>
  <si>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</si>
  <si>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</si>
  <si>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</si>
  <si>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</si>
  <si>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</si>
  <si>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</si>
  <si>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</si>
  <si>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</si>
  <si>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</si>
  <si>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</si>
  <si>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</si>
  <si>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</si>
  <si>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</si>
  <si>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</si>
  <si>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</si>
  <si>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</si>
  <si>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</si>
  <si>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</si>
  <si>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</si>
  <si>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</si>
  <si>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</si>
  <si>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</si>
  <si>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Thomes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</si>
  <si>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</si>
  <si>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</si>
  <si>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</si>
  <si>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</si>
  <si>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</si>
  <si>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</si>
  <si>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</si>
  <si>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</si>
  <si>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</si>
  <si>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</si>
  <si>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</si>
  <si>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</si>
  <si>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</si>
  <si>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</si>
  <si>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</si>
  <si>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</si>
  <si>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</si>
  <si>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</si>
  <si>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</si>
  <si>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</si>
  <si>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</si>
  <si>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</si>
  <si>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</si>
  <si>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</si>
  <si>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</si>
  <si>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</si>
  <si>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</si>
  <si>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</si>
  <si>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</si>
  <si>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</si>
  <si>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</si>
  <si>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</si>
  <si>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</si>
  <si>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</si>
  <si>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</si>
  <si>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</si>
  <si>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</si>
  <si>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</si>
  <si>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</si>
  <si>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</si>
  <si>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</si>
  <si>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</si>
  <si>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</si>
  <si>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</si>
  <si>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</si>
  <si>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#</t>
  </si>
  <si>
    <t>MATCH#</t>
  </si>
  <si>
    <t>DIVISION</t>
  </si>
  <si>
    <t>TEAM1</t>
  </si>
  <si>
    <t>TEAM2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</si>
  <si>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</si>
  <si>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</si>
  <si>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</si>
  <si>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</si>
  <si>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</si>
  <si>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</si>
  <si>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</si>
  <si>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</si>
  <si>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</si>
  <si>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</si>
  <si>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</si>
  <si>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</si>
  <si>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</si>
  <si>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</si>
  <si>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</si>
  <si>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</si>
  <si>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</si>
  <si>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</si>
  <si>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</si>
  <si>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</si>
  <si>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</si>
  <si>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</si>
  <si>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</si>
  <si>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GAMEDATE</t>
  </si>
  <si>
    <t>FIRSTNAME</t>
  </si>
  <si>
    <t>LASTNAME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</si>
  <si>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</si>
  <si>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</si>
  <si>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</si>
  <si>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</si>
  <si>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</si>
  <si>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</si>
  <si>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</si>
  <si>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</si>
  <si>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</si>
  <si>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</si>
  <si>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</si>
  <si>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</si>
  <si>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</si>
  <si>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</si>
  <si>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</si>
  <si>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</si>
  <si>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</si>
  <si>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</si>
  <si>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</si>
  <si>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</si>
  <si>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</si>
  <si>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</si>
  <si>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</si>
  <si>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</si>
  <si>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</si>
  <si>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</si>
  <si>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</si>
  <si>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</si>
  <si>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</si>
  <si>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</si>
  <si>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</si>
  <si>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</si>
  <si>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</si>
  <si>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</si>
  <si>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</si>
  <si>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</si>
  <si>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</si>
  <si>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</si>
  <si>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</si>
  <si>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</si>
  <si>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</si>
  <si>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REPORTCREATED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</si>
  <si>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</si>
  <si>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</si>
  <si>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</si>
  <si>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</si>
  <si>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</si>
  <si>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</si>
  <si>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</si>
  <si>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</si>
  <si>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</si>
  <si>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</si>
  <si>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</si>
  <si>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</si>
  <si>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</si>
  <si>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</si>
  <si>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</si>
  <si>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</si>
  <si>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</si>
  <si>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</si>
  <si>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</si>
  <si>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</si>
  <si>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</si>
  <si>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</si>
  <si>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</si>
  <si>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</si>
  <si>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</si>
  <si>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</si>
  <si>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</si>
  <si>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</si>
  <si>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</si>
  <si>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</si>
  <si>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</si>
  <si>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</si>
  <si>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</si>
  <si>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</si>
  <si>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</si>
  <si>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</si>
  <si>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</si>
  <si>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</si>
  <si>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</si>
  <si>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</si>
  <si>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</si>
  <si>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</si>
  <si>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</si>
  <si>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</si>
  <si>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</si>
  <si>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</si>
  <si>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</si>
  <si>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</si>
  <si>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</si>
  <si>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</si>
  <si>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</si>
  <si>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</si>
  <si>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</si>
  <si>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</si>
  <si>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</si>
  <si>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</si>
  <si>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</si>
  <si>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</si>
  <si>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</si>
  <si>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</si>
  <si>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</si>
  <si>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</si>
  <si>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</si>
  <si>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</si>
  <si>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</si>
  <si>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</si>
  <si>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</si>
  <si>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</si>
  <si>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</si>
  <si>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</si>
  <si>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</si>
  <si>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</si>
  <si>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</si>
  <si>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</si>
  <si>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</si>
  <si>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</si>
  <si>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</si>
  <si>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</si>
  <si>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</si>
  <si>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</si>
  <si>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</si>
  <si>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</si>
  <si>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</si>
  <si>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</si>
  <si>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</si>
  <si>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</si>
  <si>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</si>
  <si>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</si>
  <si>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</si>
  <si>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</si>
  <si>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</si>
  <si>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</si>
  <si>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</si>
  <si>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</si>
  <si>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</si>
  <si>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</si>
  <si>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</si>
  <si>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</si>
  <si>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</si>
  <si>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</si>
  <si>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</si>
  <si>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</si>
  <si>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</si>
  <si>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</si>
  <si>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</si>
  <si>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pending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</si>
  <si>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</si>
  <si>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</si>
  <si>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</si>
  <si>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</si>
  <si>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</si>
  <si>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</si>
  <si>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</si>
  <si>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</si>
  <si>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</si>
  <si>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</si>
  <si>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</si>
  <si>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</si>
  <si>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</si>
  <si>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</si>
  <si>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</si>
  <si>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Varingis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</si>
  <si>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</si>
  <si>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</si>
  <si>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</si>
  <si>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</si>
  <si>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</si>
  <si>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</si>
  <si>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</si>
  <si>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</si>
  <si>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</si>
  <si>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</si>
  <si>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</si>
  <si>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</si>
  <si>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</si>
  <si>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</si>
  <si>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</si>
  <si>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</si>
  <si>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</si>
  <si>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</si>
  <si>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</si>
  <si>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</si>
  <si>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</si>
  <si>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</si>
  <si>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</si>
  <si>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</si>
  <si>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</si>
  <si>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</si>
  <si>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</si>
  <si>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</si>
  <si>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</si>
  <si>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</si>
  <si>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</si>
  <si>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</si>
  <si>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</si>
  <si>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</si>
  <si>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</si>
  <si>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</si>
  <si>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Daniel</t>
  </si>
  <si>
    <t>Men's 2nd Division</t>
  </si>
  <si>
    <t>New Mexico Football Club</t>
  </si>
  <si>
    <t>La Tribu</t>
  </si>
  <si>
    <t>The Old Republic FC</t>
  </si>
  <si>
    <t>Lobos FC</t>
  </si>
  <si>
    <t>My Little Pintos</t>
  </si>
  <si>
    <t>Touch of Grey</t>
  </si>
  <si>
    <t>Real</t>
  </si>
  <si>
    <t>Monterrey Rayados</t>
  </si>
  <si>
    <t>Bridget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</si>
</sst>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6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3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4" fontId="0" fillId="4" borderId="0" xfId="1" applyFont="1" applyFill="1"/>
    <xf numFmtId="8" fontId="0" fillId="0" borderId="0" xfId="0" applyNumberFormat="1" applyFill="1"/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16" fontId="0" fillId="0" borderId="0" xfId="0" applyNumberFormat="1" applyFill="1"/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WhiteSpace="0" topLeftCell="B1" zoomScaleNormal="100" workbookViewId="0">
      <selection activeCell="L4" sqref="L4:M7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4" x14ac:dyDescent="0.2">
      <c r="A1" s="1"/>
      <c r="C1" s="1"/>
    </row>
    <row r="2" spans="1:14" x14ac:dyDescent="0.2">
      <c r="A2" s="1"/>
      <c r="E2" t="s">
        <v>191</v>
      </c>
      <c r="G2" s="33"/>
      <c r="H2" s="43" t="s">
        <v>110</v>
      </c>
      <c r="I2" s="43"/>
      <c r="J2" s="43" t="s">
        <v>111</v>
      </c>
      <c r="K2" s="43"/>
      <c r="L2" s="43" t="s">
        <v>112</v>
      </c>
      <c r="M2" s="43"/>
    </row>
    <row r="3" spans="1:14" x14ac:dyDescent="0.2">
      <c r="A3" s="2" t="s">
        <v>212</v>
      </c>
      <c r="B3" s="2" t="s">
        <v>213</v>
      </c>
      <c r="C3" s="2" t="s">
        <v>214</v>
      </c>
      <c r="D3" s="2" t="s">
        <v>215</v>
      </c>
      <c r="E3" s="2" t="s">
        <v>216</v>
      </c>
      <c r="F3" s="9" t="s">
        <v>240</v>
      </c>
      <c r="G3" s="2" t="s">
        <v>284</v>
      </c>
      <c r="H3" s="2" t="s">
        <v>241</v>
      </c>
      <c r="I3" s="2" t="s">
        <v>242</v>
      </c>
      <c r="J3" s="2" t="s">
        <v>241</v>
      </c>
      <c r="K3" t="s">
        <v>242</v>
      </c>
      <c r="L3" t="s">
        <v>241</v>
      </c>
      <c r="M3" t="s">
        <v>242</v>
      </c>
    </row>
    <row r="4" spans="1:14" x14ac:dyDescent="0.2">
      <c r="A4" s="2">
        <v>1</v>
      </c>
      <c r="B4" s="2">
        <v>60196</v>
      </c>
      <c r="C4" s="2" t="s">
        <v>444</v>
      </c>
      <c r="D4" s="2" t="s">
        <v>446</v>
      </c>
      <c r="E4" s="2" t="s">
        <v>447</v>
      </c>
      <c r="F4" s="9">
        <v>42873</v>
      </c>
      <c r="G4" s="2"/>
      <c r="H4" s="2" t="s">
        <v>57</v>
      </c>
      <c r="I4" s="2" t="s">
        <v>187</v>
      </c>
      <c r="J4" s="2" t="s">
        <v>43</v>
      </c>
      <c r="K4" s="2" t="s">
        <v>72</v>
      </c>
      <c r="L4" s="2" t="s">
        <v>225</v>
      </c>
      <c r="M4" s="2" t="s">
        <v>143</v>
      </c>
    </row>
    <row r="5" spans="1:14" x14ac:dyDescent="0.2">
      <c r="A5" s="2">
        <v>2</v>
      </c>
      <c r="B5" s="2">
        <v>60197</v>
      </c>
      <c r="C5" s="2" t="s">
        <v>444</v>
      </c>
      <c r="D5" s="2" t="s">
        <v>448</v>
      </c>
      <c r="E5" s="2" t="s">
        <v>449</v>
      </c>
      <c r="F5" s="9">
        <v>42873</v>
      </c>
      <c r="G5" s="39">
        <v>42873.988345694444</v>
      </c>
      <c r="H5" s="2" t="s">
        <v>45</v>
      </c>
      <c r="I5" s="2" t="s">
        <v>46</v>
      </c>
      <c r="J5" s="2" t="s">
        <v>246</v>
      </c>
      <c r="K5" t="s">
        <v>247</v>
      </c>
      <c r="L5" t="s">
        <v>337</v>
      </c>
      <c r="M5" t="s">
        <v>328</v>
      </c>
    </row>
    <row r="6" spans="1:14" x14ac:dyDescent="0.2">
      <c r="A6" s="2">
        <v>3</v>
      </c>
      <c r="B6" s="2">
        <v>60198</v>
      </c>
      <c r="C6" s="2" t="s">
        <v>444</v>
      </c>
      <c r="D6" s="2" t="s">
        <v>450</v>
      </c>
      <c r="E6" s="2" t="s">
        <v>451</v>
      </c>
      <c r="F6" s="9">
        <v>42873</v>
      </c>
      <c r="G6" s="39">
        <v>42874.435468750002</v>
      </c>
      <c r="H6" s="2" t="s">
        <v>0</v>
      </c>
      <c r="I6" s="2" t="s">
        <v>181</v>
      </c>
      <c r="J6" s="2" t="s">
        <v>138</v>
      </c>
      <c r="K6" t="s">
        <v>94</v>
      </c>
      <c r="L6" t="s">
        <v>443</v>
      </c>
      <c r="M6" t="s">
        <v>263</v>
      </c>
    </row>
    <row r="7" spans="1:14" x14ac:dyDescent="0.2">
      <c r="A7" s="2">
        <v>4</v>
      </c>
      <c r="B7" s="2">
        <v>60199</v>
      </c>
      <c r="C7" s="2" t="s">
        <v>444</v>
      </c>
      <c r="D7" s="2" t="s">
        <v>445</v>
      </c>
      <c r="E7" s="2" t="s">
        <v>452</v>
      </c>
      <c r="F7" s="9">
        <v>42873</v>
      </c>
      <c r="G7" s="2"/>
      <c r="H7" s="2" t="s">
        <v>167</v>
      </c>
      <c r="I7" s="2" t="s">
        <v>29</v>
      </c>
      <c r="J7" s="2" t="s">
        <v>453</v>
      </c>
      <c r="K7" s="2" t="s">
        <v>23</v>
      </c>
      <c r="L7" s="2" t="s">
        <v>184</v>
      </c>
      <c r="M7" s="2" t="s">
        <v>185</v>
      </c>
    </row>
    <row r="8" spans="1:14" x14ac:dyDescent="0.2">
      <c r="A8" s="2"/>
      <c r="B8" s="2"/>
      <c r="C8" s="2"/>
      <c r="D8" s="2"/>
      <c r="E8" s="2"/>
      <c r="F8" s="9"/>
      <c r="G8" s="39"/>
      <c r="H8" s="2"/>
      <c r="I8" s="2"/>
      <c r="K8" s="2"/>
      <c r="M8" s="2"/>
      <c r="N8" s="2"/>
    </row>
    <row r="9" spans="1:14" x14ac:dyDescent="0.2">
      <c r="A9" s="2"/>
      <c r="B9" s="2"/>
      <c r="C9" s="2"/>
      <c r="D9" s="2"/>
      <c r="E9" s="2"/>
      <c r="F9" s="9"/>
      <c r="G9" s="39"/>
      <c r="H9" s="2"/>
      <c r="I9" s="2"/>
      <c r="K9" s="2"/>
      <c r="L9" s="2"/>
      <c r="M9" s="2"/>
      <c r="N9" s="2"/>
    </row>
    <row r="10" spans="1:14" x14ac:dyDescent="0.2">
      <c r="A10" s="2"/>
      <c r="B10" s="2"/>
      <c r="C10" s="2"/>
      <c r="D10" s="2"/>
      <c r="E10" s="2"/>
      <c r="F10" s="9"/>
      <c r="G10" s="39"/>
      <c r="H10" s="2"/>
      <c r="I10" s="2"/>
      <c r="J10" s="2"/>
      <c r="K10" s="2"/>
      <c r="L10" s="2"/>
      <c r="M10" s="2"/>
      <c r="N10" s="2"/>
    </row>
    <row r="11" spans="1:14" x14ac:dyDescent="0.2">
      <c r="A11" s="2"/>
      <c r="B11" s="2"/>
      <c r="C11" s="2"/>
      <c r="D11" s="2"/>
      <c r="E11" s="2"/>
      <c r="F11" s="9"/>
      <c r="G11" s="39"/>
      <c r="H11" s="2"/>
      <c r="I11" s="2"/>
      <c r="J11" s="2"/>
      <c r="K11" s="2"/>
      <c r="L11" s="2"/>
      <c r="M11" s="2"/>
      <c r="N11" s="2"/>
    </row>
    <row r="12" spans="1:14" x14ac:dyDescent="0.2">
      <c r="A12" s="2"/>
      <c r="B12" s="2"/>
      <c r="C12" s="2"/>
      <c r="D12" s="2"/>
      <c r="E12" s="2"/>
      <c r="F12" s="9"/>
      <c r="G12" s="39"/>
      <c r="H12" s="2"/>
      <c r="I12" s="2"/>
      <c r="J12" s="2"/>
      <c r="K12" s="2"/>
      <c r="L12" s="2"/>
      <c r="M12" s="2"/>
      <c r="N12" s="2"/>
    </row>
    <row r="13" spans="1:14" x14ac:dyDescent="0.2">
      <c r="A13" s="2"/>
      <c r="B13" s="2"/>
      <c r="C13" s="2"/>
      <c r="D13" s="2"/>
      <c r="E13" s="2"/>
      <c r="F13" s="9"/>
      <c r="G13" s="39"/>
      <c r="H13" s="2"/>
      <c r="I13" s="2"/>
      <c r="J13" s="2"/>
      <c r="K13" s="2"/>
      <c r="L13" s="2"/>
      <c r="M13" s="2"/>
      <c r="N13" s="2"/>
    </row>
    <row r="14" spans="1:14" x14ac:dyDescent="0.2">
      <c r="A14" s="2"/>
      <c r="B14" s="2"/>
      <c r="C14" s="2"/>
      <c r="D14" s="2"/>
      <c r="E14" s="2"/>
      <c r="F14" s="9"/>
      <c r="G14" s="39"/>
      <c r="H14" s="2"/>
      <c r="I14" s="2"/>
      <c r="J14" s="2"/>
      <c r="K14" s="2"/>
      <c r="L14" s="2"/>
      <c r="M14" s="2"/>
      <c r="N14" s="2"/>
    </row>
    <row r="15" spans="1:14" x14ac:dyDescent="0.2">
      <c r="A15" s="2"/>
      <c r="B15" s="2"/>
      <c r="C15" s="2"/>
      <c r="D15" s="2"/>
      <c r="E15" s="2"/>
      <c r="F15" s="9"/>
      <c r="G15" s="39"/>
      <c r="H15" s="2"/>
      <c r="I15" s="2"/>
      <c r="J15" s="2"/>
      <c r="K15" s="2"/>
      <c r="L15" s="2"/>
      <c r="M15" s="2"/>
      <c r="N15" s="2"/>
    </row>
    <row r="16" spans="1:14" x14ac:dyDescent="0.2">
      <c r="A16" s="2"/>
      <c r="B16" s="2"/>
      <c r="C16" s="2"/>
      <c r="D16" s="2"/>
      <c r="E16" s="2"/>
      <c r="F16" s="9"/>
      <c r="G16" s="39"/>
      <c r="H16" s="2"/>
      <c r="I16" s="2"/>
      <c r="J16" s="2"/>
      <c r="K16" s="2"/>
      <c r="L16" s="2"/>
      <c r="M16" s="2"/>
      <c r="N16" s="2"/>
    </row>
    <row r="17" spans="1:14" x14ac:dyDescent="0.2">
      <c r="A17" s="2"/>
      <c r="B17" s="2"/>
      <c r="C17" s="2"/>
      <c r="D17" s="2"/>
      <c r="E17" s="2"/>
      <c r="F17" s="9"/>
      <c r="G17" s="39"/>
      <c r="H17" s="2"/>
      <c r="I17" s="2"/>
      <c r="J17" s="2"/>
      <c r="K17" s="2"/>
      <c r="L17" s="2"/>
      <c r="M17" s="2"/>
      <c r="N17" s="2"/>
    </row>
    <row r="18" spans="1:14" x14ac:dyDescent="0.2">
      <c r="A18" s="2"/>
      <c r="B18" s="2"/>
      <c r="C18" s="2"/>
      <c r="D18" s="2"/>
      <c r="E18" s="2"/>
      <c r="F18" s="9"/>
      <c r="G18" s="39"/>
      <c r="H18" s="2"/>
      <c r="I18" s="2"/>
      <c r="J18" s="2"/>
      <c r="K18" s="2"/>
      <c r="L18" s="2"/>
      <c r="M18" s="2"/>
      <c r="N18" s="2"/>
    </row>
    <row r="19" spans="1:14" x14ac:dyDescent="0.2">
      <c r="A19" s="2"/>
      <c r="B19" s="2"/>
      <c r="C19" s="2"/>
      <c r="D19" s="2"/>
      <c r="E19" s="2"/>
      <c r="F19" s="9"/>
      <c r="G19" s="39"/>
      <c r="H19" s="2"/>
      <c r="I19" s="2"/>
      <c r="J19" s="2"/>
      <c r="K19" s="2"/>
      <c r="L19" s="2"/>
      <c r="M19" s="2"/>
      <c r="N19" s="2"/>
    </row>
    <row r="20" spans="1:14" x14ac:dyDescent="0.2">
      <c r="A20" s="2"/>
      <c r="B20" s="2"/>
      <c r="C20" s="2"/>
      <c r="D20" s="2"/>
      <c r="E20" s="2"/>
      <c r="F20" s="9"/>
      <c r="G20" s="39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9"/>
      <c r="G21" s="39"/>
      <c r="H21" s="2"/>
      <c r="I21" s="2"/>
      <c r="J21" s="2"/>
      <c r="K21" s="2"/>
      <c r="L21" s="2"/>
      <c r="M21" s="2"/>
      <c r="N21" s="2"/>
    </row>
    <row r="22" spans="1:14" x14ac:dyDescent="0.2">
      <c r="A22" s="2"/>
      <c r="B22" s="2"/>
      <c r="C22" s="2"/>
      <c r="D22" s="2"/>
      <c r="E22" s="2"/>
      <c r="F22" s="9"/>
      <c r="G22" s="39"/>
      <c r="H22" s="2"/>
      <c r="I22" s="2"/>
      <c r="J22" s="2"/>
      <c r="K22" s="2"/>
      <c r="L22" s="2"/>
      <c r="M22" s="2"/>
      <c r="N22" s="2"/>
    </row>
    <row r="23" spans="1:14" x14ac:dyDescent="0.2">
      <c r="A23" s="2"/>
      <c r="B23" s="2"/>
      <c r="C23" s="2"/>
      <c r="D23" s="2"/>
      <c r="E23" s="2"/>
      <c r="F23" s="9"/>
      <c r="G23" s="39"/>
      <c r="H23" s="2"/>
      <c r="I23" s="2"/>
      <c r="J23" s="2"/>
      <c r="K23" s="2"/>
      <c r="L23" s="2"/>
      <c r="M23" s="2"/>
      <c r="N23" s="2"/>
    </row>
    <row r="24" spans="1:14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2"/>
      <c r="B25" s="2"/>
      <c r="C25" s="2"/>
      <c r="D25" s="2"/>
      <c r="E25" s="2"/>
      <c r="F25" s="9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2"/>
      <c r="B26" s="2"/>
      <c r="C26" s="2"/>
      <c r="D26" s="2"/>
      <c r="E26" s="2"/>
      <c r="F26" s="9"/>
      <c r="G26" s="2"/>
      <c r="H26" s="2"/>
      <c r="I26" s="2"/>
      <c r="J26" s="2"/>
      <c r="K26" s="2"/>
      <c r="L26" s="2"/>
      <c r="M26" s="2"/>
      <c r="N26" s="2"/>
    </row>
    <row r="27" spans="1:14" x14ac:dyDescent="0.2">
      <c r="A27" s="2"/>
      <c r="B27" s="2"/>
      <c r="C27" s="2"/>
      <c r="D27" s="2"/>
      <c r="E27" s="2"/>
      <c r="F27" s="9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2"/>
      <c r="B28" s="2"/>
      <c r="C28" s="2"/>
      <c r="D28" s="2"/>
      <c r="E28" s="2"/>
      <c r="F28" s="9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2"/>
      <c r="B29" s="2"/>
      <c r="C29" s="2"/>
      <c r="D29" s="2"/>
      <c r="E29" s="2"/>
      <c r="F29" s="9"/>
      <c r="G29" s="2"/>
      <c r="I29" s="2"/>
      <c r="J29" s="2"/>
      <c r="K29" s="2"/>
    </row>
    <row r="30" spans="1:14" x14ac:dyDescent="0.2">
      <c r="A30" s="2"/>
      <c r="B30" s="2"/>
      <c r="C30" s="2"/>
      <c r="D30" s="2"/>
      <c r="E30" s="2"/>
      <c r="F30" s="9"/>
      <c r="G30" s="2"/>
      <c r="I30" s="2"/>
      <c r="J30" s="2"/>
      <c r="K30" s="2"/>
    </row>
    <row r="31" spans="1:14" x14ac:dyDescent="0.2">
      <c r="A31" s="2"/>
      <c r="B31" s="2"/>
      <c r="C31" s="2"/>
      <c r="D31" s="2"/>
      <c r="E31" s="2"/>
      <c r="F31" s="9"/>
      <c r="G31" s="2"/>
      <c r="I31" s="2"/>
      <c r="J31" s="2"/>
      <c r="K31" s="2"/>
    </row>
    <row r="32" spans="1:14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12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12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12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12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12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12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12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12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G2" sqref="G2:I5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44" t="s">
        <v>110</v>
      </c>
      <c r="B1" s="44"/>
      <c r="C1" s="44"/>
      <c r="D1" s="45" t="s">
        <v>189</v>
      </c>
      <c r="E1" s="45"/>
      <c r="F1" s="16"/>
      <c r="G1" s="16"/>
      <c r="H1" s="45" t="s">
        <v>190</v>
      </c>
      <c r="I1" s="45"/>
      <c r="J1" t="s">
        <v>206</v>
      </c>
      <c r="K1" t="s">
        <v>114</v>
      </c>
      <c r="L1" t="s">
        <v>114</v>
      </c>
      <c r="M1" t="s">
        <v>208</v>
      </c>
      <c r="N1" t="s">
        <v>208</v>
      </c>
    </row>
    <row r="2" spans="1:15" x14ac:dyDescent="0.2">
      <c r="A2" s="2">
        <v>60196</v>
      </c>
      <c r="B2" s="2" t="s">
        <v>57</v>
      </c>
      <c r="C2" s="2" t="s">
        <v>187</v>
      </c>
      <c r="D2" s="2">
        <v>60196</v>
      </c>
      <c r="E2" s="2" t="s">
        <v>43</v>
      </c>
      <c r="F2" s="2" t="s">
        <v>72</v>
      </c>
      <c r="G2" s="2">
        <v>60196</v>
      </c>
      <c r="H2" s="2" t="s">
        <v>225</v>
      </c>
      <c r="I2" s="2" t="s">
        <v>143</v>
      </c>
      <c r="J2" s="2"/>
      <c r="K2" s="2"/>
      <c r="L2" s="2"/>
      <c r="M2" s="2"/>
      <c r="N2" s="2"/>
      <c r="O2">
        <f t="shared" ref="O2:O33" si="0">SUM(K2:N2)</f>
        <v>0</v>
      </c>
    </row>
    <row r="3" spans="1:15" x14ac:dyDescent="0.2">
      <c r="A3" s="2">
        <v>60197</v>
      </c>
      <c r="B3" s="2" t="s">
        <v>45</v>
      </c>
      <c r="C3" s="2" t="s">
        <v>46</v>
      </c>
      <c r="D3" s="2">
        <v>60197</v>
      </c>
      <c r="E3" s="2" t="s">
        <v>246</v>
      </c>
      <c r="F3" t="s">
        <v>247</v>
      </c>
      <c r="G3" s="2">
        <v>60197</v>
      </c>
      <c r="H3" t="s">
        <v>337</v>
      </c>
      <c r="I3" t="s">
        <v>328</v>
      </c>
      <c r="J3" s="2"/>
      <c r="K3" s="2"/>
      <c r="L3" s="2"/>
      <c r="M3" s="2"/>
      <c r="N3" s="2"/>
      <c r="O3">
        <f t="shared" si="0"/>
        <v>0</v>
      </c>
    </row>
    <row r="4" spans="1:15" x14ac:dyDescent="0.2">
      <c r="A4" s="2">
        <v>60198</v>
      </c>
      <c r="B4" s="2" t="s">
        <v>0</v>
      </c>
      <c r="C4" s="2" t="s">
        <v>181</v>
      </c>
      <c r="D4" s="2">
        <v>60198</v>
      </c>
      <c r="E4" s="2" t="s">
        <v>138</v>
      </c>
      <c r="F4" t="s">
        <v>94</v>
      </c>
      <c r="G4" s="2">
        <v>60198</v>
      </c>
      <c r="H4" t="s">
        <v>443</v>
      </c>
      <c r="I4" t="s">
        <v>263</v>
      </c>
      <c r="J4" s="2"/>
      <c r="K4" s="2"/>
      <c r="L4" s="2"/>
      <c r="M4" s="2"/>
      <c r="N4" s="2"/>
      <c r="O4">
        <f t="shared" si="0"/>
        <v>0</v>
      </c>
    </row>
    <row r="5" spans="1:15" x14ac:dyDescent="0.2">
      <c r="A5" s="2">
        <v>60199</v>
      </c>
      <c r="B5" s="2" t="s">
        <v>167</v>
      </c>
      <c r="C5" s="2" t="s">
        <v>29</v>
      </c>
      <c r="D5" s="2">
        <v>60199</v>
      </c>
      <c r="E5" s="2" t="s">
        <v>453</v>
      </c>
      <c r="F5" s="2" t="s">
        <v>23</v>
      </c>
      <c r="G5" s="2">
        <v>60199</v>
      </c>
      <c r="H5" s="2" t="s">
        <v>184</v>
      </c>
      <c r="I5" s="2" t="s">
        <v>185</v>
      </c>
      <c r="J5" s="2"/>
      <c r="K5" s="2"/>
      <c r="L5" s="2"/>
      <c r="M5" s="2"/>
      <c r="N5" s="2"/>
      <c r="O5">
        <f t="shared" si="0"/>
        <v>0</v>
      </c>
    </row>
    <row r="6" spans="1:1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>
        <f t="shared" si="0"/>
        <v>0</v>
      </c>
    </row>
    <row r="7" spans="1:1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>
        <f t="shared" si="0"/>
        <v>0</v>
      </c>
    </row>
    <row r="8" spans="1:1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>
        <f t="shared" si="0"/>
        <v>0</v>
      </c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>
        <f t="shared" si="0"/>
        <v>0</v>
      </c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>
        <f t="shared" si="0"/>
        <v>0</v>
      </c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>
        <f t="shared" si="0"/>
        <v>0</v>
      </c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>
        <f t="shared" si="0"/>
        <v>0</v>
      </c>
    </row>
    <row r="13" spans="1:1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>
        <f t="shared" si="0"/>
        <v>0</v>
      </c>
    </row>
    <row r="14" spans="1:1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>
        <f t="shared" si="0"/>
        <v>0</v>
      </c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>
        <f t="shared" si="0"/>
        <v>0</v>
      </c>
    </row>
    <row r="16" spans="1:1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>
        <f t="shared" si="0"/>
        <v>0</v>
      </c>
    </row>
    <row r="17" spans="1:1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>
        <f t="shared" si="0"/>
        <v>0</v>
      </c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>
        <f t="shared" si="0"/>
        <v>0</v>
      </c>
    </row>
    <row r="19" spans="1: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>
        <f t="shared" si="0"/>
        <v>0</v>
      </c>
    </row>
    <row r="20" spans="1: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>
        <f t="shared" si="0"/>
        <v>0</v>
      </c>
    </row>
    <row r="21" spans="1: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>
        <f t="shared" si="0"/>
        <v>0</v>
      </c>
    </row>
    <row r="22" spans="1: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>
        <f t="shared" si="0"/>
        <v>0</v>
      </c>
    </row>
    <row r="23" spans="1:1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>
        <f t="shared" si="0"/>
        <v>0</v>
      </c>
    </row>
    <row r="24" spans="1: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>
        <f t="shared" si="0"/>
        <v>0</v>
      </c>
    </row>
    <row r="25" spans="1: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>
        <f t="shared" si="0"/>
        <v>0</v>
      </c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>
        <f t="shared" si="0"/>
        <v>0</v>
      </c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>
        <f t="shared" si="0"/>
        <v>0</v>
      </c>
    </row>
    <row r="28" spans="1: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>
        <f t="shared" si="0"/>
        <v>0</v>
      </c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>
        <f t="shared" si="0"/>
        <v>0</v>
      </c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>
        <f t="shared" si="0"/>
        <v>0</v>
      </c>
    </row>
    <row r="31" spans="1: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>
        <f t="shared" si="0"/>
        <v>0</v>
      </c>
    </row>
    <row r="32" spans="1: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>
        <f t="shared" si="0"/>
        <v>0</v>
      </c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>
        <f t="shared" si="0"/>
        <v>0</v>
      </c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>
        <f t="shared" ref="O34:O65" si="1">SUM(K34:N34)</f>
        <v>0</v>
      </c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>
        <f t="shared" si="1"/>
        <v>0</v>
      </c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>
        <f t="shared" si="1"/>
        <v>0</v>
      </c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>
        <f t="shared" si="1"/>
        <v>0</v>
      </c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>
        <f t="shared" si="1"/>
        <v>0</v>
      </c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>
        <f t="shared" si="1"/>
        <v>0</v>
      </c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>
        <f t="shared" si="1"/>
        <v>0</v>
      </c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>
        <f t="shared" si="1"/>
        <v>0</v>
      </c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>
        <f t="shared" si="1"/>
        <v>0</v>
      </c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>
        <f t="shared" si="1"/>
        <v>0</v>
      </c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>
        <f t="shared" si="1"/>
        <v>0</v>
      </c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>
        <f t="shared" si="1"/>
        <v>0</v>
      </c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>
        <f t="shared" si="1"/>
        <v>0</v>
      </c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>
        <f t="shared" si="1"/>
        <v>0</v>
      </c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>
        <f t="shared" si="1"/>
        <v>0</v>
      </c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>
        <f t="shared" si="1"/>
        <v>0</v>
      </c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>
        <f t="shared" si="1"/>
        <v>0</v>
      </c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>
        <f t="shared" si="1"/>
        <v>0</v>
      </c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>
        <f t="shared" si="1"/>
        <v>0</v>
      </c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>
        <f t="shared" si="1"/>
        <v>0</v>
      </c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>
        <f t="shared" si="1"/>
        <v>0</v>
      </c>
    </row>
    <row r="55" spans="1: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>
        <f t="shared" si="1"/>
        <v>0</v>
      </c>
    </row>
    <row r="56" spans="1: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>
        <f t="shared" si="1"/>
        <v>0</v>
      </c>
    </row>
    <row r="57" spans="1: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>
        <f t="shared" si="1"/>
        <v>0</v>
      </c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>
        <f t="shared" si="1"/>
        <v>0</v>
      </c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>
        <f t="shared" si="1"/>
        <v>0</v>
      </c>
    </row>
    <row r="60" spans="1: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>
        <f t="shared" si="1"/>
        <v>0</v>
      </c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>
        <f t="shared" si="1"/>
        <v>0</v>
      </c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>
        <f t="shared" si="1"/>
        <v>0</v>
      </c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>
        <f t="shared" si="1"/>
        <v>0</v>
      </c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1"/>
        <v>0</v>
      </c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si="1"/>
        <v>0</v>
      </c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>
        <f t="shared" ref="O66:O72" si="2">SUM(K66:N66)</f>
        <v>0</v>
      </c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2"/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ref="O73:O75" si="3">SUM(K73:N73)</f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si="3"/>
        <v>0</v>
      </c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>
        <f t="shared" ref="O76" si="4">SUM(K76:N76)</f>
        <v>0</v>
      </c>
    </row>
    <row r="77" spans="1:15" x14ac:dyDescent="0.2">
      <c r="A77" s="2"/>
      <c r="B77" s="2"/>
      <c r="D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D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D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D80" s="2"/>
      <c r="G80" s="2"/>
      <c r="H80" s="2"/>
      <c r="I80" s="2"/>
    </row>
    <row r="81" spans="1:14" x14ac:dyDescent="0.2">
      <c r="A81" s="2"/>
      <c r="B81" s="2"/>
      <c r="D81" s="2"/>
      <c r="G81" s="2"/>
      <c r="H81" s="2"/>
      <c r="I81" s="2"/>
      <c r="J81">
        <f>SUM(J2:J78)</f>
        <v>0</v>
      </c>
      <c r="K81">
        <f>SUM(K2:K77)</f>
        <v>0</v>
      </c>
      <c r="L81">
        <f>SUM(L2:L77)</f>
        <v>0</v>
      </c>
      <c r="M81">
        <f>SUM(M2:M77)</f>
        <v>0</v>
      </c>
      <c r="N81">
        <f>SUM(N2:N77)</f>
        <v>0</v>
      </c>
    </row>
    <row r="82" spans="1:14" x14ac:dyDescent="0.2">
      <c r="A82" s="2"/>
      <c r="B82" s="2"/>
      <c r="D82" s="2"/>
      <c r="G82" s="2"/>
      <c r="H82" s="2"/>
      <c r="I82" s="2"/>
      <c r="L82">
        <f>SUM(K81:L81)</f>
        <v>0</v>
      </c>
      <c r="N82">
        <f>SUM(M81:N81)</f>
        <v>0</v>
      </c>
    </row>
    <row r="83" spans="1:14" x14ac:dyDescent="0.2">
      <c r="A83" s="2"/>
      <c r="B83" s="2"/>
      <c r="D83" s="2"/>
      <c r="G83" s="2"/>
      <c r="H83" s="2"/>
      <c r="I83" s="2"/>
      <c r="J83">
        <f>+J81*2</f>
        <v>0</v>
      </c>
      <c r="L83">
        <f>+L82+N82</f>
        <v>0</v>
      </c>
    </row>
    <row r="84" spans="1:14" x14ac:dyDescent="0.2">
      <c r="A84" s="2"/>
      <c r="B84" s="2"/>
      <c r="D84" s="2"/>
      <c r="G84" s="2"/>
      <c r="H84" s="2"/>
      <c r="I84" s="2"/>
    </row>
    <row r="85" spans="1:14" x14ac:dyDescent="0.2">
      <c r="A85" s="2"/>
      <c r="B85" s="2"/>
      <c r="C85" s="2"/>
      <c r="D85" s="2"/>
      <c r="G85" s="2"/>
      <c r="H85" s="2"/>
      <c r="I85" s="2"/>
    </row>
    <row r="86" spans="1:14" x14ac:dyDescent="0.2">
      <c r="A86" s="2"/>
      <c r="B86" s="2"/>
      <c r="C86" s="2"/>
      <c r="D86" s="2"/>
      <c r="G86" s="2"/>
      <c r="H86" s="2"/>
      <c r="I86" s="2"/>
    </row>
    <row r="87" spans="1:14" x14ac:dyDescent="0.2">
      <c r="A87" s="2"/>
      <c r="B87" s="2"/>
      <c r="C87" s="2"/>
      <c r="D87" s="2"/>
      <c r="G87" s="2"/>
      <c r="H87" s="2"/>
      <c r="I87" s="2"/>
    </row>
    <row r="88" spans="1:14" x14ac:dyDescent="0.2">
      <c r="A88" s="2"/>
      <c r="B88" s="2"/>
      <c r="C88" s="2"/>
      <c r="D88" s="2"/>
      <c r="G88" s="2"/>
      <c r="H88" s="2"/>
      <c r="I88" s="2"/>
    </row>
    <row r="89" spans="1:14" x14ac:dyDescent="0.2">
      <c r="A89" s="2"/>
      <c r="B89" s="2"/>
      <c r="C89" s="2"/>
      <c r="D89" s="2"/>
      <c r="G89" s="2"/>
      <c r="H89" s="2"/>
      <c r="I89" s="2"/>
    </row>
    <row r="90" spans="1:14" x14ac:dyDescent="0.2">
      <c r="A90" s="2"/>
      <c r="B90" s="2"/>
      <c r="C90" s="2"/>
      <c r="D90" s="2"/>
      <c r="G90" s="2"/>
      <c r="H90" s="2"/>
      <c r="I90" s="2"/>
    </row>
    <row r="91" spans="1:14" x14ac:dyDescent="0.2">
      <c r="A91" s="2"/>
      <c r="B91" s="2"/>
      <c r="C91" s="2"/>
      <c r="D91" s="2"/>
      <c r="G91" s="2"/>
      <c r="H91" s="2"/>
      <c r="I91" s="2"/>
    </row>
    <row r="92" spans="1:14" x14ac:dyDescent="0.2">
      <c r="A92" s="2"/>
      <c r="B92" s="2"/>
      <c r="C92" s="2"/>
      <c r="D92" s="2"/>
      <c r="G92" s="2"/>
      <c r="H92" s="2"/>
      <c r="I92" s="2"/>
    </row>
    <row r="93" spans="1:14" x14ac:dyDescent="0.2">
      <c r="A93" s="2"/>
      <c r="B93" s="2"/>
      <c r="C93" s="2"/>
      <c r="D93" s="2"/>
      <c r="G93" s="2"/>
      <c r="H93" s="2"/>
      <c r="I93" s="2"/>
    </row>
    <row r="94" spans="1:14" x14ac:dyDescent="0.2">
      <c r="A94" s="2"/>
      <c r="B94" s="2"/>
      <c r="C94" s="2"/>
      <c r="D94" s="2"/>
      <c r="G94" s="2"/>
      <c r="H94" s="2"/>
      <c r="I94" s="2"/>
    </row>
    <row r="95" spans="1:14" x14ac:dyDescent="0.2">
      <c r="A95" s="2"/>
      <c r="B95" s="2"/>
      <c r="C95" s="2"/>
      <c r="D95" s="2"/>
      <c r="G95" s="2"/>
      <c r="H95" s="2"/>
      <c r="I95" s="2"/>
    </row>
    <row r="96" spans="1:14" x14ac:dyDescent="0.2">
      <c r="A96" s="2"/>
      <c r="B96" s="2"/>
      <c r="C96" s="2"/>
      <c r="D96" s="2"/>
      <c r="G96" s="2"/>
      <c r="H96" s="2"/>
      <c r="I96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workbookViewId="0">
      <selection activeCell="C24" sqref="C24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43"/>
      <c r="D1" s="43"/>
      <c r="E1" s="3"/>
      <c r="F1" s="3"/>
      <c r="G1" s="3"/>
      <c r="H1" s="4"/>
      <c r="I1" s="4"/>
      <c r="J1" s="4"/>
    </row>
    <row r="2" spans="2:10" x14ac:dyDescent="0.2">
      <c r="B2" t="s">
        <v>179</v>
      </c>
      <c r="C2" s="13" t="s">
        <v>177</v>
      </c>
      <c r="D2" s="13" t="s">
        <v>178</v>
      </c>
      <c r="E2" s="13" t="s">
        <v>180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20"/>
    </row>
    <row r="4" spans="2:10" x14ac:dyDescent="0.2">
      <c r="B4" s="2"/>
      <c r="C4" s="2"/>
      <c r="D4" s="2"/>
      <c r="E4" s="18"/>
      <c r="F4" s="2"/>
      <c r="G4" s="2"/>
      <c r="H4" s="2"/>
      <c r="I4" s="2"/>
      <c r="J4" s="25"/>
    </row>
    <row r="5" spans="2:10" x14ac:dyDescent="0.2">
      <c r="B5" s="2"/>
      <c r="C5" s="2"/>
      <c r="D5" s="2"/>
      <c r="E5" s="18"/>
      <c r="F5" s="2"/>
      <c r="G5" s="2"/>
      <c r="H5" s="2"/>
      <c r="I5" s="2"/>
      <c r="J5" s="25"/>
    </row>
    <row r="6" spans="2:10" x14ac:dyDescent="0.2">
      <c r="B6" s="2"/>
      <c r="C6" s="2"/>
      <c r="D6" s="2"/>
      <c r="E6" s="18"/>
      <c r="F6" s="2"/>
      <c r="G6" s="2"/>
      <c r="H6" s="2"/>
      <c r="I6" s="2"/>
      <c r="J6" s="25"/>
    </row>
    <row r="7" spans="2:10" x14ac:dyDescent="0.2">
      <c r="B7" s="2"/>
      <c r="C7" s="2"/>
      <c r="D7" s="2"/>
      <c r="E7" s="18"/>
      <c r="F7" s="2"/>
      <c r="G7" s="2"/>
      <c r="H7" s="2"/>
      <c r="I7" s="2"/>
      <c r="J7" s="25"/>
    </row>
    <row r="8" spans="2:10" x14ac:dyDescent="0.2">
      <c r="B8" s="2"/>
      <c r="C8" s="2"/>
      <c r="D8" s="2"/>
      <c r="E8" s="18"/>
      <c r="F8" s="2"/>
      <c r="G8" s="2"/>
      <c r="H8" s="2"/>
      <c r="I8" s="2"/>
      <c r="J8" s="27"/>
    </row>
    <row r="9" spans="2:10" x14ac:dyDescent="0.2">
      <c r="B9" s="2"/>
      <c r="C9" s="2"/>
      <c r="D9" s="2"/>
      <c r="E9" s="18"/>
      <c r="F9" s="2"/>
      <c r="G9" s="2"/>
      <c r="H9" s="2"/>
      <c r="I9" s="2"/>
      <c r="J9" s="25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5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5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5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5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5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5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5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5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5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5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5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5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5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5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5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5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5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5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5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5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5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5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5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5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5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5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5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5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5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5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5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5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5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5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5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5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5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5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5"/>
    </row>
    <row r="49" spans="2:10" x14ac:dyDescent="0.2">
      <c r="B49" s="2"/>
      <c r="E49" s="18"/>
      <c r="F49" s="2"/>
      <c r="G49" s="2"/>
      <c r="H49" s="2"/>
      <c r="I49" s="2"/>
      <c r="J49" s="25"/>
    </row>
    <row r="50" spans="2:10" x14ac:dyDescent="0.2">
      <c r="B50" s="2"/>
      <c r="E50" s="18"/>
      <c r="F50" s="2"/>
      <c r="G50" s="2"/>
      <c r="H50" s="2"/>
      <c r="I50" s="2"/>
      <c r="J50" s="25"/>
    </row>
    <row r="51" spans="2:10" x14ac:dyDescent="0.2">
      <c r="B51" s="2"/>
      <c r="E51" s="18"/>
      <c r="F51" s="2"/>
      <c r="G51" s="2"/>
      <c r="H51" s="2"/>
      <c r="I51" s="2"/>
      <c r="J51" s="25"/>
    </row>
    <row r="52" spans="2:10" x14ac:dyDescent="0.2">
      <c r="B52" s="2"/>
      <c r="E52" s="18"/>
      <c r="F52" s="2"/>
      <c r="G52" s="2"/>
      <c r="H52" s="2"/>
      <c r="I52" s="2"/>
      <c r="J52" s="25"/>
    </row>
    <row r="53" spans="2:10" x14ac:dyDescent="0.2">
      <c r="B53" s="2"/>
      <c r="E53" s="18"/>
      <c r="F53" s="2"/>
      <c r="G53" s="2"/>
      <c r="H53" s="2"/>
      <c r="I53" s="2"/>
      <c r="J53" s="20"/>
    </row>
    <row r="54" spans="2:10" x14ac:dyDescent="0.2">
      <c r="B54" s="2"/>
      <c r="E54" s="18"/>
      <c r="F54" s="2"/>
      <c r="G54" s="2"/>
      <c r="H54" s="2"/>
      <c r="I54" s="2"/>
      <c r="J54" s="20"/>
    </row>
    <row r="55" spans="2:10" x14ac:dyDescent="0.2">
      <c r="B55" s="2"/>
      <c r="E55" s="18"/>
      <c r="F55" s="2"/>
      <c r="G55" s="2"/>
      <c r="H55" s="2"/>
      <c r="I55" s="2"/>
      <c r="J55" s="20"/>
    </row>
    <row r="56" spans="2:10" x14ac:dyDescent="0.2">
      <c r="B56" s="2"/>
      <c r="E56" s="18"/>
      <c r="F56" s="2"/>
      <c r="G56" s="2"/>
      <c r="H56" s="2"/>
      <c r="I56" s="2"/>
      <c r="J56" s="20"/>
    </row>
    <row r="57" spans="2:10" x14ac:dyDescent="0.2">
      <c r="B57" s="2"/>
      <c r="E57" s="18"/>
      <c r="F57" s="2"/>
      <c r="G57" s="2"/>
      <c r="H57" s="2"/>
      <c r="I57" s="2"/>
      <c r="J57" s="20"/>
    </row>
    <row r="58" spans="2:10" x14ac:dyDescent="0.2">
      <c r="B58" s="2"/>
      <c r="E58" s="18"/>
      <c r="F58" s="2"/>
      <c r="G58" s="2"/>
      <c r="H58" s="2"/>
      <c r="J58" s="20"/>
    </row>
    <row r="59" spans="2:10" x14ac:dyDescent="0.2">
      <c r="B59" s="2"/>
      <c r="E59" s="18"/>
      <c r="F59" s="2"/>
      <c r="G59" s="2"/>
      <c r="H59" s="2"/>
      <c r="I59" s="2"/>
      <c r="J59" s="20"/>
    </row>
    <row r="60" spans="2:10" x14ac:dyDescent="0.2">
      <c r="B60" s="2"/>
      <c r="E60" s="18"/>
      <c r="F60" s="2"/>
      <c r="G60" s="2"/>
      <c r="H60" s="2"/>
      <c r="I60" s="2"/>
      <c r="J60" s="20"/>
    </row>
    <row r="61" spans="2:10" x14ac:dyDescent="0.2">
      <c r="B61" s="2"/>
      <c r="E61" s="18"/>
      <c r="F61" s="2"/>
      <c r="G61" s="2"/>
      <c r="H61" s="2"/>
      <c r="I61" s="2"/>
      <c r="J61" s="20"/>
    </row>
    <row r="62" spans="2:10" x14ac:dyDescent="0.2">
      <c r="B62" s="2"/>
      <c r="E62" s="18"/>
      <c r="F62" s="2"/>
      <c r="G62" s="2"/>
      <c r="H62" s="2"/>
      <c r="I62" s="2"/>
      <c r="J62" s="20"/>
    </row>
    <row r="63" spans="2:10" x14ac:dyDescent="0.2">
      <c r="B63" s="2"/>
      <c r="E63" s="18"/>
      <c r="F63" s="2"/>
      <c r="G63" s="2"/>
      <c r="H63" s="2"/>
      <c r="I63" s="2"/>
      <c r="J63" s="20"/>
    </row>
    <row r="64" spans="2:10" x14ac:dyDescent="0.2">
      <c r="B64" s="2"/>
      <c r="E64" s="18"/>
      <c r="F64" s="2"/>
      <c r="G64" s="2"/>
      <c r="H64" s="2"/>
      <c r="I64" s="2"/>
      <c r="J64" s="20"/>
    </row>
    <row r="65" spans="1:10" x14ac:dyDescent="0.2">
      <c r="B65" s="2"/>
      <c r="C65" s="2"/>
      <c r="D65" s="2"/>
      <c r="E65" s="18"/>
      <c r="F65" s="2"/>
      <c r="G65" s="2"/>
      <c r="H65" s="2"/>
      <c r="J65" s="20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20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20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20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20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20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20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20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20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20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180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2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2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2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2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2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2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6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6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6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6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6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76"/>
  <sheetViews>
    <sheetView tabSelected="1" topLeftCell="A126" zoomScaleNormal="100" workbookViewId="0">
      <selection activeCell="E134" sqref="E134"/>
    </sheetView>
  </sheetViews>
  <sheetFormatPr defaultRowHeight="12.75" x14ac:dyDescent="0.2"/>
  <cols>
    <col min="1" max="1" width="13.140625" customWidth="1"/>
    <col min="2" max="2" width="14.28515625" customWidth="1"/>
    <col min="11" max="11" width="12" bestFit="1" customWidth="1"/>
    <col min="13" max="14" width="10.140625" customWidth="1"/>
    <col min="25" max="25" width="14.42578125" customWidth="1"/>
    <col min="26" max="26" width="11.5703125" customWidth="1"/>
    <col min="27" max="27" width="13" customWidth="1"/>
    <col min="28" max="28" width="15.7109375" customWidth="1"/>
    <col min="29" max="29" width="10.28515625" bestFit="1" customWidth="1"/>
    <col min="30" max="30" width="11.5703125" customWidth="1"/>
    <col min="31" max="31" width="11.7109375" customWidth="1"/>
    <col min="33" max="33" width="13" customWidth="1"/>
  </cols>
  <sheetData>
    <row r="1" spans="1:37" x14ac:dyDescent="0.2">
      <c r="A1" s="1">
        <v>42874</v>
      </c>
      <c r="AF1" s="32" t="s">
        <v>113</v>
      </c>
      <c r="AG1" s="32" t="s">
        <v>110</v>
      </c>
      <c r="AH1" s="32" t="s">
        <v>114</v>
      </c>
    </row>
    <row r="2" spans="1:37" x14ac:dyDescent="0.2">
      <c r="A2" s="1"/>
      <c r="AF2">
        <v>8</v>
      </c>
      <c r="AG2" s="5">
        <v>29</v>
      </c>
      <c r="AH2" s="5">
        <v>25</v>
      </c>
    </row>
    <row r="3" spans="1:37" x14ac:dyDescent="0.2">
      <c r="I3" s="9"/>
      <c r="Q3" s="43"/>
      <c r="R3" s="43"/>
      <c r="S3" s="43"/>
      <c r="T3" s="32"/>
      <c r="U3" s="32"/>
      <c r="V3" s="32"/>
      <c r="W3" s="32" t="s">
        <v>134</v>
      </c>
      <c r="X3" s="32" t="s">
        <v>125</v>
      </c>
      <c r="Y3" s="32" t="s">
        <v>115</v>
      </c>
      <c r="Z3" s="32" t="s">
        <v>130</v>
      </c>
      <c r="AA3" s="32" t="s">
        <v>133</v>
      </c>
      <c r="AB3" s="32" t="s">
        <v>209</v>
      </c>
      <c r="AC3" s="32" t="s">
        <v>133</v>
      </c>
      <c r="AD3" s="32" t="s">
        <v>133</v>
      </c>
      <c r="AE3" s="32" t="s">
        <v>209</v>
      </c>
      <c r="AF3">
        <v>7</v>
      </c>
      <c r="AG3" s="5">
        <v>34</v>
      </c>
      <c r="AH3" s="5">
        <v>27</v>
      </c>
      <c r="AI3" s="20"/>
      <c r="AJ3" s="20"/>
    </row>
    <row r="4" spans="1:37" x14ac:dyDescent="0.2">
      <c r="A4" s="32" t="s">
        <v>177</v>
      </c>
      <c r="B4" s="32" t="s">
        <v>178</v>
      </c>
      <c r="C4" s="32" t="s">
        <v>124</v>
      </c>
      <c r="D4" s="32" t="s">
        <v>110</v>
      </c>
      <c r="E4" s="32" t="s">
        <v>114</v>
      </c>
      <c r="F4" s="32" t="s">
        <v>116</v>
      </c>
      <c r="G4" s="32" t="s">
        <v>117</v>
      </c>
      <c r="H4" s="32" t="s">
        <v>118</v>
      </c>
      <c r="I4" s="32" t="s">
        <v>119</v>
      </c>
      <c r="J4" s="32" t="s">
        <v>128</v>
      </c>
      <c r="K4" s="32" t="s">
        <v>111</v>
      </c>
      <c r="L4" s="32" t="s">
        <v>112</v>
      </c>
      <c r="M4" s="32" t="s">
        <v>120</v>
      </c>
      <c r="N4" s="42"/>
      <c r="O4" s="32" t="s">
        <v>121</v>
      </c>
      <c r="P4" s="32" t="s">
        <v>129</v>
      </c>
      <c r="Q4" s="32" t="s">
        <v>122</v>
      </c>
      <c r="R4" s="32" t="s">
        <v>123</v>
      </c>
      <c r="S4" s="32" t="s">
        <v>176</v>
      </c>
      <c r="T4" s="32" t="s">
        <v>183</v>
      </c>
      <c r="U4" s="32" t="s">
        <v>210</v>
      </c>
      <c r="V4" s="32" t="s">
        <v>319</v>
      </c>
      <c r="W4" s="32" t="s">
        <v>129</v>
      </c>
      <c r="X4" s="32" t="s">
        <v>126</v>
      </c>
      <c r="Y4" s="32" t="s">
        <v>127</v>
      </c>
      <c r="AA4" s="21"/>
      <c r="AB4" s="21"/>
      <c r="AC4" s="21"/>
      <c r="AD4" s="21"/>
      <c r="AE4" s="21"/>
      <c r="AF4">
        <v>6</v>
      </c>
      <c r="AG4" s="5">
        <v>40</v>
      </c>
      <c r="AH4" s="5">
        <v>29</v>
      </c>
      <c r="AK4" s="23"/>
    </row>
    <row r="5" spans="1:37" x14ac:dyDescent="0.2">
      <c r="A5" t="s">
        <v>43</v>
      </c>
      <c r="B5" t="s">
        <v>72</v>
      </c>
      <c r="C5">
        <v>8</v>
      </c>
      <c r="D5" s="5">
        <f>+$AG$2</f>
        <v>29</v>
      </c>
      <c r="E5" s="5">
        <f>+$AH$2</f>
        <v>25</v>
      </c>
      <c r="G5" s="2"/>
      <c r="H5" s="2"/>
      <c r="I5" s="2"/>
      <c r="J5">
        <f>COUNT(F5:I5)</f>
        <v>0</v>
      </c>
      <c r="K5" s="2">
        <v>60196</v>
      </c>
      <c r="M5" s="2"/>
      <c r="N5" s="2"/>
      <c r="O5" s="2"/>
      <c r="P5" s="2">
        <f t="shared" ref="P5:P68" si="0">COUNT(K5:O5)</f>
        <v>1</v>
      </c>
      <c r="Q5" s="2"/>
      <c r="R5" s="2"/>
      <c r="S5" s="2"/>
      <c r="T5" s="2"/>
      <c r="U5" s="2"/>
      <c r="V5" s="2"/>
      <c r="W5" s="2">
        <f t="shared" ref="W5:W68" si="1">COUNT(Q5:V5)</f>
        <v>0</v>
      </c>
      <c r="X5" s="7"/>
      <c r="Y5" s="30">
        <f>+(J5*D5)+(P5*E5)+(W5*$AH$7)+X5</f>
        <v>25</v>
      </c>
      <c r="Z5" s="2" t="s">
        <v>131</v>
      </c>
      <c r="AA5" s="9">
        <v>42874</v>
      </c>
      <c r="AB5" s="7"/>
      <c r="AD5" s="23"/>
      <c r="AF5">
        <v>5</v>
      </c>
      <c r="AG5" s="5">
        <v>47</v>
      </c>
      <c r="AH5" s="5">
        <v>32</v>
      </c>
      <c r="AK5" s="23"/>
    </row>
    <row r="6" spans="1:37" x14ac:dyDescent="0.2">
      <c r="A6" s="2" t="s">
        <v>93</v>
      </c>
      <c r="B6" t="s">
        <v>155</v>
      </c>
      <c r="C6">
        <v>6</v>
      </c>
      <c r="D6" s="5">
        <f>+$AG$4</f>
        <v>40</v>
      </c>
      <c r="E6" s="5">
        <f>+$AH$4</f>
        <v>29</v>
      </c>
      <c r="F6" s="2"/>
      <c r="G6" s="2"/>
      <c r="H6" s="2"/>
      <c r="I6" s="2"/>
      <c r="J6">
        <f>COUNT(F6:I6)</f>
        <v>0</v>
      </c>
      <c r="K6" s="2"/>
      <c r="L6" s="2"/>
      <c r="M6" s="2"/>
      <c r="N6" s="2"/>
      <c r="O6" s="2"/>
      <c r="P6" s="2">
        <f t="shared" si="0"/>
        <v>0</v>
      </c>
      <c r="Q6" s="2"/>
      <c r="R6" s="2"/>
      <c r="S6" s="2"/>
      <c r="T6" s="2"/>
      <c r="U6" s="2"/>
      <c r="V6" s="2"/>
      <c r="W6" s="2">
        <f t="shared" si="1"/>
        <v>0</v>
      </c>
      <c r="X6" s="7"/>
      <c r="Y6" s="30">
        <f>+(J6*D6)+(P6*E6)+(W6*$AH$7)+X6</f>
        <v>0</v>
      </c>
      <c r="Z6" s="2" t="s">
        <v>131</v>
      </c>
      <c r="AA6" s="9"/>
      <c r="AB6" s="7"/>
      <c r="AF6">
        <v>4</v>
      </c>
      <c r="AG6" s="5">
        <v>55</v>
      </c>
      <c r="AH6" s="5">
        <v>35</v>
      </c>
      <c r="AK6" s="23"/>
    </row>
    <row r="7" spans="1:37" x14ac:dyDescent="0.2">
      <c r="A7" t="s">
        <v>135</v>
      </c>
      <c r="B7" t="s">
        <v>136</v>
      </c>
      <c r="C7">
        <v>6</v>
      </c>
      <c r="D7" s="5">
        <f>+$AG$4</f>
        <v>40</v>
      </c>
      <c r="E7" s="5">
        <f>+$AH$4</f>
        <v>29</v>
      </c>
      <c r="F7" s="2"/>
      <c r="G7" s="2"/>
      <c r="H7" s="2"/>
      <c r="J7">
        <f>COUNT(F7:I7)</f>
        <v>0</v>
      </c>
      <c r="K7" s="2"/>
      <c r="L7" s="2"/>
      <c r="M7" s="2"/>
      <c r="N7" s="2"/>
      <c r="O7" s="2"/>
      <c r="P7" s="2">
        <f t="shared" si="0"/>
        <v>0</v>
      </c>
      <c r="Q7" s="2"/>
      <c r="R7" s="2"/>
      <c r="S7" s="2"/>
      <c r="T7" s="2"/>
      <c r="U7" s="2"/>
      <c r="V7" s="2"/>
      <c r="W7" s="2">
        <f t="shared" si="1"/>
        <v>0</v>
      </c>
      <c r="X7" s="7"/>
      <c r="Y7" s="30">
        <f>+(J7*D7)+(P7*E7)+(W7*$AH$7)+X7</f>
        <v>0</v>
      </c>
      <c r="Z7" s="2" t="s">
        <v>131</v>
      </c>
      <c r="AA7" s="9"/>
      <c r="AB7" s="7"/>
      <c r="AC7" s="1"/>
      <c r="AD7" s="23"/>
      <c r="AG7" t="s">
        <v>298</v>
      </c>
      <c r="AH7" s="5">
        <v>25</v>
      </c>
      <c r="AK7" s="23"/>
    </row>
    <row r="8" spans="1:37" x14ac:dyDescent="0.2">
      <c r="A8" t="s">
        <v>441</v>
      </c>
      <c r="B8" t="s">
        <v>343</v>
      </c>
      <c r="C8">
        <v>8</v>
      </c>
      <c r="D8" s="5">
        <v>29</v>
      </c>
      <c r="E8" s="5">
        <v>25</v>
      </c>
      <c r="F8" s="2"/>
      <c r="G8" s="2"/>
      <c r="H8" s="2"/>
      <c r="J8">
        <f>COUNT(F8:I8)</f>
        <v>0</v>
      </c>
      <c r="K8" s="2"/>
      <c r="L8" s="2"/>
      <c r="M8" s="2"/>
      <c r="N8" s="2"/>
      <c r="O8" s="2"/>
      <c r="P8" s="2">
        <f t="shared" si="0"/>
        <v>0</v>
      </c>
      <c r="Q8" s="2"/>
      <c r="R8" s="2"/>
      <c r="S8" s="2"/>
      <c r="T8" s="2"/>
      <c r="U8" s="2"/>
      <c r="V8" s="2"/>
      <c r="W8" s="2">
        <f t="shared" si="1"/>
        <v>0</v>
      </c>
      <c r="X8" s="7"/>
      <c r="Y8" s="30">
        <f>+(J8*D8)+(P8*E8)+(W8*$AH$7)+X8</f>
        <v>0</v>
      </c>
      <c r="Z8" s="2" t="s">
        <v>131</v>
      </c>
      <c r="AA8" s="9"/>
      <c r="AB8" s="22"/>
      <c r="AD8" s="23"/>
      <c r="AH8" s="5"/>
      <c r="AK8" s="23"/>
    </row>
    <row r="9" spans="1:37" x14ac:dyDescent="0.2">
      <c r="A9" t="s">
        <v>291</v>
      </c>
      <c r="B9" t="s">
        <v>107</v>
      </c>
      <c r="C9">
        <v>8</v>
      </c>
      <c r="D9" s="5">
        <v>29</v>
      </c>
      <c r="E9" s="5">
        <v>25</v>
      </c>
      <c r="F9" s="2"/>
      <c r="G9" s="2"/>
      <c r="H9" s="2"/>
      <c r="I9" s="2"/>
      <c r="J9">
        <f>COUNT(F9:I9)</f>
        <v>0</v>
      </c>
      <c r="K9" s="2"/>
      <c r="L9" s="2"/>
      <c r="M9" s="2"/>
      <c r="N9" s="2"/>
      <c r="O9" s="2"/>
      <c r="P9" s="2">
        <f t="shared" si="0"/>
        <v>0</v>
      </c>
      <c r="Q9" s="2"/>
      <c r="R9" s="2"/>
      <c r="S9" s="2"/>
      <c r="T9" s="2"/>
      <c r="U9" s="2"/>
      <c r="V9" s="2"/>
      <c r="W9" s="2">
        <f t="shared" si="1"/>
        <v>0</v>
      </c>
      <c r="X9" s="7"/>
      <c r="Y9" s="30">
        <f>+(J9*D9)+(P9*E9)+(W9*$AH$7)+X9</f>
        <v>0</v>
      </c>
      <c r="Z9" s="2" t="s">
        <v>297</v>
      </c>
      <c r="AA9" s="9"/>
      <c r="AB9" s="7"/>
      <c r="AD9" s="5"/>
      <c r="AG9" s="5"/>
      <c r="AH9" s="5"/>
      <c r="AK9" s="23"/>
    </row>
    <row r="10" spans="1:37" x14ac:dyDescent="0.2">
      <c r="A10" t="s">
        <v>1</v>
      </c>
      <c r="B10" t="s">
        <v>107</v>
      </c>
      <c r="C10">
        <f>AF3</f>
        <v>7</v>
      </c>
      <c r="D10" s="5">
        <f>AG3</f>
        <v>34</v>
      </c>
      <c r="E10" s="5">
        <f>AH3</f>
        <v>27</v>
      </c>
      <c r="F10" s="2"/>
      <c r="G10" s="2"/>
      <c r="H10" s="2"/>
      <c r="I10" s="10"/>
      <c r="J10">
        <f>COUNT(F10:I10)</f>
        <v>0</v>
      </c>
      <c r="K10" s="2"/>
      <c r="L10" s="2"/>
      <c r="M10" s="2"/>
      <c r="N10" s="2"/>
      <c r="O10" s="2"/>
      <c r="P10" s="2">
        <f t="shared" si="0"/>
        <v>0</v>
      </c>
      <c r="Q10" s="2"/>
      <c r="R10" s="2"/>
      <c r="S10" s="2"/>
      <c r="T10" s="2"/>
      <c r="U10" s="2"/>
      <c r="V10" s="2"/>
      <c r="W10" s="2">
        <f t="shared" si="1"/>
        <v>0</v>
      </c>
      <c r="X10" s="7"/>
      <c r="Y10" s="30">
        <f>+(J10*D10)+(P10*E10)+(W10*$AH$7)+X10</f>
        <v>0</v>
      </c>
      <c r="Z10" s="2" t="s">
        <v>131</v>
      </c>
      <c r="AA10" s="9"/>
      <c r="AB10" s="24">
        <f>Y9+Y10</f>
        <v>0</v>
      </c>
      <c r="AD10" s="5">
        <v>0</v>
      </c>
      <c r="AK10" s="23"/>
    </row>
    <row r="11" spans="1:37" x14ac:dyDescent="0.2">
      <c r="A11" t="s">
        <v>138</v>
      </c>
      <c r="B11" t="s">
        <v>107</v>
      </c>
      <c r="C11">
        <v>8</v>
      </c>
      <c r="D11" s="5">
        <v>29</v>
      </c>
      <c r="E11" s="5">
        <v>25</v>
      </c>
      <c r="F11" s="2"/>
      <c r="G11" s="2"/>
      <c r="H11" s="2"/>
      <c r="I11" s="10"/>
      <c r="J11">
        <f>COUNT(F11:I11)</f>
        <v>0</v>
      </c>
      <c r="K11" s="2"/>
      <c r="L11" s="2"/>
      <c r="M11" s="2"/>
      <c r="N11" s="2"/>
      <c r="O11" s="2"/>
      <c r="P11" s="2">
        <f t="shared" si="0"/>
        <v>0</v>
      </c>
      <c r="Q11" s="2"/>
      <c r="R11" s="2"/>
      <c r="S11" s="2"/>
      <c r="T11" s="2"/>
      <c r="U11" s="2"/>
      <c r="V11" s="2"/>
      <c r="W11" s="2">
        <f t="shared" si="1"/>
        <v>0</v>
      </c>
      <c r="X11" s="7"/>
      <c r="Y11" s="30">
        <f>+(J11*D11)+(P11*E11)+(W11*$AH$7)+X11</f>
        <v>0</v>
      </c>
      <c r="Z11" s="2" t="s">
        <v>131</v>
      </c>
      <c r="AA11" s="9"/>
      <c r="AB11" s="24"/>
      <c r="AD11" s="5"/>
      <c r="AK11" s="23"/>
    </row>
    <row r="12" spans="1:37" x14ac:dyDescent="0.2">
      <c r="A12" t="s">
        <v>422</v>
      </c>
      <c r="B12" t="s">
        <v>423</v>
      </c>
      <c r="C12">
        <v>8</v>
      </c>
      <c r="D12" s="5">
        <v>29</v>
      </c>
      <c r="E12" s="5">
        <v>25</v>
      </c>
      <c r="F12" s="2"/>
      <c r="G12" s="2"/>
      <c r="H12" s="2"/>
      <c r="I12" s="10"/>
      <c r="J12">
        <f>COUNT(F12:I12)</f>
        <v>0</v>
      </c>
      <c r="K12" s="2"/>
      <c r="L12" s="2"/>
      <c r="M12" s="2"/>
      <c r="N12" s="2"/>
      <c r="O12" s="2"/>
      <c r="P12" s="2">
        <f t="shared" si="0"/>
        <v>0</v>
      </c>
      <c r="Q12" s="2"/>
      <c r="R12" s="2"/>
      <c r="S12" s="2"/>
      <c r="T12" s="2"/>
      <c r="U12" s="2"/>
      <c r="V12" s="2"/>
      <c r="W12" s="2">
        <f t="shared" si="1"/>
        <v>0</v>
      </c>
      <c r="X12" s="7"/>
      <c r="Y12" s="30">
        <f>+(J12*D12)+(P12*E12)+(W12*$AH$7)+X12</f>
        <v>0</v>
      </c>
      <c r="Z12" s="29" t="s">
        <v>391</v>
      </c>
      <c r="AA12" s="9"/>
      <c r="AB12" s="24"/>
      <c r="AD12" s="5">
        <v>0</v>
      </c>
      <c r="AK12" s="23"/>
    </row>
    <row r="13" spans="1:37" x14ac:dyDescent="0.2">
      <c r="A13" t="s">
        <v>31</v>
      </c>
      <c r="B13" t="s">
        <v>32</v>
      </c>
      <c r="C13">
        <v>4</v>
      </c>
      <c r="D13" s="6">
        <v>55</v>
      </c>
      <c r="E13" s="6">
        <f>$AH$6</f>
        <v>35</v>
      </c>
      <c r="F13" s="2"/>
      <c r="G13" s="2"/>
      <c r="H13" s="2"/>
      <c r="I13" s="2"/>
      <c r="J13">
        <f>COUNT(F13:I13)</f>
        <v>0</v>
      </c>
      <c r="K13" s="2"/>
      <c r="L13" s="2"/>
      <c r="M13" s="2"/>
      <c r="N13" s="2"/>
      <c r="O13" s="2"/>
      <c r="P13" s="2">
        <f t="shared" si="0"/>
        <v>0</v>
      </c>
      <c r="Q13" s="2"/>
      <c r="R13" s="2"/>
      <c r="S13" s="2"/>
      <c r="T13" s="2"/>
      <c r="U13" s="2"/>
      <c r="V13" s="2"/>
      <c r="W13" s="2">
        <f t="shared" si="1"/>
        <v>0</v>
      </c>
      <c r="X13" s="7"/>
      <c r="Y13" s="30">
        <f>+(J13*D13)+(P13*E13)+(W13*$AH$7)+X13</f>
        <v>0</v>
      </c>
      <c r="Z13" s="2" t="s">
        <v>131</v>
      </c>
      <c r="AA13" s="22"/>
      <c r="AB13" s="7"/>
      <c r="AD13" s="5">
        <v>0</v>
      </c>
      <c r="AK13" s="23"/>
    </row>
    <row r="14" spans="1:37" x14ac:dyDescent="0.2">
      <c r="A14" s="29" t="s">
        <v>294</v>
      </c>
      <c r="B14" s="29" t="s">
        <v>442</v>
      </c>
      <c r="C14">
        <v>7</v>
      </c>
      <c r="D14" s="6">
        <v>34</v>
      </c>
      <c r="E14" s="6">
        <v>27</v>
      </c>
      <c r="F14" s="2"/>
      <c r="G14" s="2"/>
      <c r="H14" s="2"/>
      <c r="I14" s="2"/>
      <c r="J14">
        <f>COUNT(F14:I14)</f>
        <v>0</v>
      </c>
      <c r="K14" s="2"/>
      <c r="L14" s="2"/>
      <c r="M14" s="2"/>
      <c r="N14" s="2"/>
      <c r="O14" s="2"/>
      <c r="P14" s="2">
        <f t="shared" si="0"/>
        <v>0</v>
      </c>
      <c r="Q14" s="2"/>
      <c r="R14" s="2"/>
      <c r="S14" s="2"/>
      <c r="T14" s="2"/>
      <c r="U14" s="2"/>
      <c r="V14" s="2"/>
      <c r="W14" s="2">
        <f t="shared" si="1"/>
        <v>0</v>
      </c>
      <c r="X14" s="7"/>
      <c r="Y14" s="30">
        <f>+(J14*D14)+(P14*E14)+(W14*$AH$7)+X14</f>
        <v>0</v>
      </c>
      <c r="Z14" s="2" t="s">
        <v>131</v>
      </c>
      <c r="AA14" s="22"/>
      <c r="AB14" s="7"/>
      <c r="AD14" s="5"/>
      <c r="AK14" s="23"/>
    </row>
    <row r="15" spans="1:37" x14ac:dyDescent="0.2">
      <c r="A15" t="s">
        <v>358</v>
      </c>
      <c r="B15" t="s">
        <v>359</v>
      </c>
      <c r="C15">
        <v>8</v>
      </c>
      <c r="D15" s="5">
        <f>+$AG$2</f>
        <v>29</v>
      </c>
      <c r="E15" s="5">
        <f>+$AH$2</f>
        <v>25</v>
      </c>
      <c r="F15" s="2"/>
      <c r="G15" s="2"/>
      <c r="H15" s="2"/>
      <c r="I15" s="2"/>
      <c r="J15">
        <f>COUNT(F15:I15)</f>
        <v>0</v>
      </c>
      <c r="K15" s="2"/>
      <c r="L15" s="2"/>
      <c r="M15" s="2"/>
      <c r="N15" s="2"/>
      <c r="O15" s="2"/>
      <c r="P15" s="2">
        <f t="shared" si="0"/>
        <v>0</v>
      </c>
      <c r="Q15" s="2"/>
      <c r="R15" s="2"/>
      <c r="S15" s="2"/>
      <c r="T15" s="2"/>
      <c r="U15" s="2"/>
      <c r="V15" s="2"/>
      <c r="W15" s="2">
        <f t="shared" si="1"/>
        <v>0</v>
      </c>
      <c r="X15" s="7"/>
      <c r="Y15" s="30">
        <f>+(J15*D15)+(P15*E15)+(W15*$AH$7)+X15</f>
        <v>0</v>
      </c>
      <c r="Z15" s="37" t="s">
        <v>390</v>
      </c>
      <c r="AA15" s="9"/>
      <c r="AB15" s="22"/>
      <c r="AC15" s="1"/>
      <c r="AD15" s="5">
        <v>0</v>
      </c>
      <c r="AE15" s="7"/>
      <c r="AK15" s="23"/>
    </row>
    <row r="16" spans="1:37" x14ac:dyDescent="0.2">
      <c r="A16" t="s">
        <v>86</v>
      </c>
      <c r="B16" t="s">
        <v>359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>COUNT(F16:I16)</f>
        <v>0</v>
      </c>
      <c r="K16" s="2"/>
      <c r="L16" s="2"/>
      <c r="M16" s="2"/>
      <c r="N16" s="2"/>
      <c r="O16" s="2"/>
      <c r="P16" s="2">
        <f t="shared" si="0"/>
        <v>0</v>
      </c>
      <c r="Q16" s="2"/>
      <c r="R16" s="2"/>
      <c r="S16" s="2"/>
      <c r="T16" s="2"/>
      <c r="U16" s="2"/>
      <c r="V16" s="2"/>
      <c r="W16" s="2">
        <f t="shared" si="1"/>
        <v>0</v>
      </c>
      <c r="X16" s="7"/>
      <c r="Y16" s="30">
        <f>+(J16*D16)+(P16*E16)+(W16*$AH$7)+X16</f>
        <v>0</v>
      </c>
      <c r="Z16" s="2" t="s">
        <v>131</v>
      </c>
      <c r="AA16" s="9"/>
      <c r="AD16" s="5"/>
      <c r="AE16" s="7"/>
      <c r="AK16" s="23"/>
    </row>
    <row r="17" spans="1:37" x14ac:dyDescent="0.2">
      <c r="A17" t="s">
        <v>360</v>
      </c>
      <c r="B17" t="s">
        <v>359</v>
      </c>
      <c r="C17">
        <v>8</v>
      </c>
      <c r="D17" s="5">
        <f>+$AG$2</f>
        <v>29</v>
      </c>
      <c r="E17" s="5">
        <f>+$AH$2</f>
        <v>25</v>
      </c>
      <c r="F17" s="2"/>
      <c r="G17" s="2"/>
      <c r="H17" s="2"/>
      <c r="I17" s="2"/>
      <c r="J17">
        <f>COUNT(F17:I17)</f>
        <v>0</v>
      </c>
      <c r="K17" s="2"/>
      <c r="L17" s="2"/>
      <c r="M17" s="2"/>
      <c r="N17" s="2"/>
      <c r="O17" s="2"/>
      <c r="P17" s="2">
        <f t="shared" si="0"/>
        <v>0</v>
      </c>
      <c r="Q17" s="2"/>
      <c r="R17" s="2"/>
      <c r="S17" s="2"/>
      <c r="T17" s="2"/>
      <c r="U17" s="2"/>
      <c r="V17" s="2"/>
      <c r="W17" s="2">
        <f t="shared" si="1"/>
        <v>0</v>
      </c>
      <c r="X17" s="7"/>
      <c r="Y17" s="30">
        <f>+(J17*D17)+(P17*E17)+(W17*$AH$7)+X17</f>
        <v>0</v>
      </c>
      <c r="Z17" s="2" t="s">
        <v>131</v>
      </c>
      <c r="AA17" s="9"/>
      <c r="AD17" s="5"/>
      <c r="AE17" s="7"/>
      <c r="AK17" s="23"/>
    </row>
    <row r="18" spans="1:37" x14ac:dyDescent="0.2">
      <c r="A18" t="s">
        <v>144</v>
      </c>
      <c r="B18" t="s">
        <v>145</v>
      </c>
      <c r="C18">
        <v>7</v>
      </c>
      <c r="D18" s="5">
        <v>34</v>
      </c>
      <c r="E18" s="5">
        <v>27</v>
      </c>
      <c r="F18" s="2"/>
      <c r="G18" s="2"/>
      <c r="H18" s="2"/>
      <c r="I18" s="2"/>
      <c r="J18">
        <f>COUNT(F18:I18)</f>
        <v>0</v>
      </c>
      <c r="K18" s="2"/>
      <c r="L18" s="2"/>
      <c r="M18" s="2"/>
      <c r="N18" s="2"/>
      <c r="O18" s="2"/>
      <c r="P18" s="2">
        <f t="shared" si="0"/>
        <v>0</v>
      </c>
      <c r="Q18" s="2"/>
      <c r="R18" s="2"/>
      <c r="S18" s="2"/>
      <c r="T18" s="2"/>
      <c r="U18" s="2"/>
      <c r="V18" s="2"/>
      <c r="W18" s="2">
        <f t="shared" si="1"/>
        <v>0</v>
      </c>
      <c r="X18" s="7"/>
      <c r="Y18" s="30">
        <f>+(J18*D18)+(P18*E18)+(W18*$AH$7)+X18</f>
        <v>0</v>
      </c>
      <c r="Z18" s="2" t="s">
        <v>131</v>
      </c>
      <c r="AA18" s="9"/>
      <c r="AD18" s="5"/>
      <c r="AE18" s="7"/>
      <c r="AK18" s="23"/>
    </row>
    <row r="19" spans="1:37" x14ac:dyDescent="0.2">
      <c r="A19" t="s">
        <v>140</v>
      </c>
      <c r="B19" t="s">
        <v>141</v>
      </c>
      <c r="C19">
        <v>8</v>
      </c>
      <c r="D19" s="5">
        <f>+$AG$2</f>
        <v>29</v>
      </c>
      <c r="E19" s="5">
        <f>+$AH$2</f>
        <v>25</v>
      </c>
      <c r="F19" s="2"/>
      <c r="G19" s="2"/>
      <c r="H19" s="2"/>
      <c r="I19" s="2"/>
      <c r="J19">
        <f>COUNT(F19:I19)</f>
        <v>0</v>
      </c>
      <c r="K19" s="2"/>
      <c r="L19" s="2"/>
      <c r="M19" s="2"/>
      <c r="N19" s="2"/>
      <c r="O19" s="2"/>
      <c r="P19" s="2">
        <f t="shared" si="0"/>
        <v>0</v>
      </c>
      <c r="Q19" s="2"/>
      <c r="R19" s="2"/>
      <c r="S19" s="2"/>
      <c r="T19" s="2"/>
      <c r="U19" s="2"/>
      <c r="V19" s="2"/>
      <c r="W19" s="2">
        <f t="shared" si="1"/>
        <v>0</v>
      </c>
      <c r="X19" s="7"/>
      <c r="Y19" s="30">
        <f>+(J19*D19)+(P19*E19)+(W19*$AH$7)+X19</f>
        <v>0</v>
      </c>
      <c r="Z19" s="2" t="s">
        <v>131</v>
      </c>
      <c r="AA19" s="9"/>
      <c r="AD19" s="5"/>
      <c r="AE19" s="7"/>
      <c r="AK19" s="23"/>
    </row>
    <row r="20" spans="1:37" x14ac:dyDescent="0.2">
      <c r="A20" s="29" t="s">
        <v>386</v>
      </c>
      <c r="B20" s="29" t="s">
        <v>387</v>
      </c>
      <c r="C20">
        <v>7</v>
      </c>
      <c r="D20" s="5">
        <v>34</v>
      </c>
      <c r="E20" s="5">
        <v>27</v>
      </c>
      <c r="F20" s="2"/>
      <c r="G20" s="2"/>
      <c r="H20" s="2"/>
      <c r="I20" s="2"/>
      <c r="J20">
        <f>COUNT(F20:I20)</f>
        <v>0</v>
      </c>
      <c r="K20" s="2"/>
      <c r="L20" s="2"/>
      <c r="M20" s="2"/>
      <c r="N20" s="2"/>
      <c r="O20" s="2"/>
      <c r="P20" s="2">
        <f t="shared" si="0"/>
        <v>0</v>
      </c>
      <c r="Q20" s="2"/>
      <c r="R20" s="2"/>
      <c r="S20" s="2"/>
      <c r="T20" s="2"/>
      <c r="U20" s="2"/>
      <c r="V20" s="2"/>
      <c r="W20" s="2">
        <f t="shared" si="1"/>
        <v>0</v>
      </c>
      <c r="X20" s="7"/>
      <c r="Y20" s="30">
        <f>+(J20*D20)+(P20*E20)+(W20*$AH$7)+X20</f>
        <v>0</v>
      </c>
      <c r="Z20" s="2" t="s">
        <v>131</v>
      </c>
      <c r="AA20" s="9"/>
      <c r="AD20" s="5"/>
      <c r="AE20" s="7"/>
      <c r="AK20" s="23"/>
    </row>
    <row r="21" spans="1:37" x14ac:dyDescent="0.2">
      <c r="A21" t="s">
        <v>223</v>
      </c>
      <c r="B21" t="s">
        <v>224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>COUNT(F21:I21)</f>
        <v>0</v>
      </c>
      <c r="K21" s="2"/>
      <c r="L21" s="2"/>
      <c r="M21" s="2"/>
      <c r="N21" s="2"/>
      <c r="O21" s="2"/>
      <c r="P21" s="2">
        <f t="shared" si="0"/>
        <v>0</v>
      </c>
      <c r="Q21" s="2"/>
      <c r="R21" s="2"/>
      <c r="S21" s="2"/>
      <c r="T21" s="2"/>
      <c r="U21" s="2"/>
      <c r="V21" s="2"/>
      <c r="W21" s="2">
        <f t="shared" si="1"/>
        <v>0</v>
      </c>
      <c r="X21" s="7"/>
      <c r="Y21" s="30">
        <f>+(J21*D21)+(P21*E21)+(W21*$AH$7)+X21</f>
        <v>0</v>
      </c>
      <c r="Z21" s="2" t="s">
        <v>131</v>
      </c>
      <c r="AA21" s="9"/>
      <c r="AB21" s="7"/>
      <c r="AD21" s="5"/>
      <c r="AE21" s="6"/>
      <c r="AK21" s="23"/>
    </row>
    <row r="22" spans="1:37" x14ac:dyDescent="0.2">
      <c r="A22" t="s">
        <v>264</v>
      </c>
      <c r="B22" t="s">
        <v>224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>COUNT(F22:I22)</f>
        <v>0</v>
      </c>
      <c r="K22" s="2"/>
      <c r="L22" s="2"/>
      <c r="M22" s="2"/>
      <c r="N22" s="2"/>
      <c r="O22" s="2"/>
      <c r="P22" s="2">
        <f t="shared" si="0"/>
        <v>0</v>
      </c>
      <c r="Q22" s="2"/>
      <c r="R22" s="2"/>
      <c r="S22" s="2"/>
      <c r="T22" s="2"/>
      <c r="U22" s="2"/>
      <c r="V22" s="2"/>
      <c r="W22" s="2">
        <f t="shared" si="1"/>
        <v>0</v>
      </c>
      <c r="X22" s="7"/>
      <c r="Y22" s="30">
        <f>+(J22*D22)+(P22*E22)+(W22*$AH$7)+X22</f>
        <v>0</v>
      </c>
      <c r="Z22" s="2" t="s">
        <v>415</v>
      </c>
      <c r="AA22" s="9"/>
      <c r="AB22" s="7">
        <f>+Y21+Y22</f>
        <v>0</v>
      </c>
      <c r="AD22" s="5"/>
      <c r="AE22" s="6"/>
      <c r="AK22" s="23"/>
    </row>
    <row r="23" spans="1:37" x14ac:dyDescent="0.2">
      <c r="A23" t="s">
        <v>322</v>
      </c>
      <c r="B23" t="s">
        <v>323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>COUNT(F23:I23)</f>
        <v>0</v>
      </c>
      <c r="K23" s="2"/>
      <c r="L23" s="2"/>
      <c r="M23" s="2"/>
      <c r="N23" s="2"/>
      <c r="O23" s="2"/>
      <c r="P23" s="2">
        <f t="shared" si="0"/>
        <v>0</v>
      </c>
      <c r="Q23" s="2"/>
      <c r="R23" s="2"/>
      <c r="S23" s="2"/>
      <c r="T23" s="2"/>
      <c r="U23" s="2"/>
      <c r="V23" s="2"/>
      <c r="W23" s="2">
        <f t="shared" si="1"/>
        <v>0</v>
      </c>
      <c r="X23" s="7"/>
      <c r="Y23" s="30">
        <f>+(J23*D23)+(P23*E23)+(W23*$AH$7)+X23</f>
        <v>0</v>
      </c>
      <c r="Z23" s="2" t="s">
        <v>131</v>
      </c>
      <c r="AA23" s="9"/>
      <c r="AB23" s="7"/>
      <c r="AC23" s="1"/>
      <c r="AD23" s="5"/>
      <c r="AK23" s="23"/>
    </row>
    <row r="24" spans="1:37" x14ac:dyDescent="0.2">
      <c r="A24" t="s">
        <v>229</v>
      </c>
      <c r="B24" t="s">
        <v>395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>COUNT(F24:I24)</f>
        <v>0</v>
      </c>
      <c r="K24" s="2"/>
      <c r="L24" s="2"/>
      <c r="M24" s="2"/>
      <c r="N24" s="2"/>
      <c r="O24" s="2"/>
      <c r="P24" s="2">
        <f t="shared" si="0"/>
        <v>0</v>
      </c>
      <c r="Q24" s="2"/>
      <c r="R24" s="2"/>
      <c r="S24" s="2"/>
      <c r="T24" s="2"/>
      <c r="U24" s="2"/>
      <c r="V24" s="2"/>
      <c r="W24" s="2">
        <f t="shared" si="1"/>
        <v>0</v>
      </c>
      <c r="X24" s="7"/>
      <c r="Y24" s="30">
        <f>+(J24*D24)+(P24*E24)+(W24*$AH$7)+X24</f>
        <v>0</v>
      </c>
      <c r="Z24" s="2" t="s">
        <v>131</v>
      </c>
      <c r="AA24" s="9"/>
      <c r="AB24" s="7"/>
      <c r="AC24" s="1"/>
      <c r="AD24" s="5"/>
      <c r="AK24" s="23"/>
    </row>
    <row r="25" spans="1:37" x14ac:dyDescent="0.2">
      <c r="A25" t="s">
        <v>316</v>
      </c>
      <c r="B25" t="s">
        <v>317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>COUNT(F25:I25)</f>
        <v>0</v>
      </c>
      <c r="K25" s="2"/>
      <c r="L25" s="2"/>
      <c r="M25" s="2"/>
      <c r="N25" s="2"/>
      <c r="O25" s="2"/>
      <c r="P25" s="2">
        <f t="shared" si="0"/>
        <v>0</v>
      </c>
      <c r="Q25" s="2"/>
      <c r="R25" s="2"/>
      <c r="S25" s="2"/>
      <c r="T25" s="2"/>
      <c r="U25" s="2"/>
      <c r="V25" s="2"/>
      <c r="W25" s="2">
        <f t="shared" si="1"/>
        <v>0</v>
      </c>
      <c r="X25" s="7"/>
      <c r="Y25" s="30">
        <f>+(J25*D25)+(P25*E25)+(W25*$AH$7)+X25</f>
        <v>0</v>
      </c>
      <c r="Z25" s="2" t="s">
        <v>131</v>
      </c>
      <c r="AA25" s="9"/>
      <c r="AB25" s="7"/>
      <c r="AD25" s="5"/>
      <c r="AK25" s="23"/>
    </row>
    <row r="26" spans="1:37" x14ac:dyDescent="0.2">
      <c r="A26" s="29" t="s">
        <v>352</v>
      </c>
      <c r="B26" s="29" t="s">
        <v>353</v>
      </c>
      <c r="C26">
        <v>6</v>
      </c>
      <c r="D26" s="5">
        <v>40</v>
      </c>
      <c r="E26" s="5">
        <v>29</v>
      </c>
      <c r="F26" s="2"/>
      <c r="G26" s="2"/>
      <c r="H26" s="2"/>
      <c r="I26" s="2"/>
      <c r="J26">
        <f>COUNT(F26:I26)</f>
        <v>0</v>
      </c>
      <c r="K26" s="2"/>
      <c r="L26" s="2"/>
      <c r="M26" s="2"/>
      <c r="N26" s="2"/>
      <c r="O26" s="2"/>
      <c r="P26" s="2">
        <f t="shared" si="0"/>
        <v>0</v>
      </c>
      <c r="Q26" s="2"/>
      <c r="R26" s="2"/>
      <c r="S26" s="2"/>
      <c r="T26" s="2"/>
      <c r="U26" s="2"/>
      <c r="V26" s="2"/>
      <c r="W26" s="2">
        <f t="shared" si="1"/>
        <v>0</v>
      </c>
      <c r="X26" s="7"/>
      <c r="Y26" s="30">
        <f>+(J26*D26)+(P26*E26)+(W26*$AH$7)+X26</f>
        <v>0</v>
      </c>
      <c r="Z26" s="2" t="s">
        <v>131</v>
      </c>
      <c r="AA26" s="9"/>
      <c r="AB26" s="7"/>
      <c r="AD26" s="5"/>
      <c r="AK26" s="23"/>
    </row>
    <row r="27" spans="1:37" x14ac:dyDescent="0.2">
      <c r="A27" t="s">
        <v>277</v>
      </c>
      <c r="B27" t="s">
        <v>278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>COUNT(F27:I27)</f>
        <v>0</v>
      </c>
      <c r="K27" s="2"/>
      <c r="L27" s="2"/>
      <c r="M27" s="2"/>
      <c r="N27" s="2"/>
      <c r="O27" s="2"/>
      <c r="P27" s="2">
        <f t="shared" si="0"/>
        <v>0</v>
      </c>
      <c r="Q27" s="2"/>
      <c r="R27" s="2"/>
      <c r="S27" s="2"/>
      <c r="T27" s="2"/>
      <c r="U27" s="2"/>
      <c r="V27" s="2"/>
      <c r="W27" s="2">
        <f t="shared" si="1"/>
        <v>0</v>
      </c>
      <c r="X27" s="7"/>
      <c r="Y27" s="30">
        <f>+(J27*D27)+(P27*E27)+(W27*$AH$7)+X27</f>
        <v>0</v>
      </c>
      <c r="Z27" s="2" t="s">
        <v>131</v>
      </c>
      <c r="AA27" s="22"/>
      <c r="AB27" s="7"/>
      <c r="AC27" s="1"/>
      <c r="AD27" s="5"/>
      <c r="AK27" s="23"/>
    </row>
    <row r="28" spans="1:37" x14ac:dyDescent="0.2">
      <c r="A28" t="s">
        <v>222</v>
      </c>
      <c r="B28" t="s">
        <v>438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>COUNT(F28:I28)</f>
        <v>0</v>
      </c>
      <c r="K28" s="2"/>
      <c r="L28" s="2"/>
      <c r="M28" s="2"/>
      <c r="N28" s="2"/>
      <c r="O28" s="2"/>
      <c r="P28" s="2">
        <f t="shared" si="0"/>
        <v>0</v>
      </c>
      <c r="Q28" s="2"/>
      <c r="R28" s="2"/>
      <c r="S28" s="2"/>
      <c r="T28" s="2"/>
      <c r="U28" s="2"/>
      <c r="V28" s="2"/>
      <c r="W28" s="2">
        <f t="shared" si="1"/>
        <v>0</v>
      </c>
      <c r="X28" s="7"/>
      <c r="Y28" s="30">
        <f>+(J28*D28)+(P28*E28)+(W28*$AH$7)+X28</f>
        <v>0</v>
      </c>
      <c r="Z28" s="2" t="s">
        <v>131</v>
      </c>
      <c r="AA28" s="22"/>
      <c r="AB28" s="7"/>
      <c r="AC28" s="1"/>
      <c r="AD28" s="5"/>
      <c r="AK28" s="23"/>
    </row>
    <row r="29" spans="1:37" x14ac:dyDescent="0.2">
      <c r="A29" t="s">
        <v>38</v>
      </c>
      <c r="B29" t="s">
        <v>39</v>
      </c>
      <c r="C29">
        <v>8</v>
      </c>
      <c r="D29" s="5">
        <f>+'5 18 17 payroll'!$AG$2</f>
        <v>29</v>
      </c>
      <c r="E29" s="5">
        <v>25</v>
      </c>
      <c r="F29" s="2"/>
      <c r="G29" s="2"/>
      <c r="H29" s="2"/>
      <c r="I29" s="2"/>
      <c r="J29">
        <f>COUNT(F29:I29)</f>
        <v>0</v>
      </c>
      <c r="K29" s="2"/>
      <c r="L29" s="2"/>
      <c r="M29" s="2"/>
      <c r="N29" s="2"/>
      <c r="O29" s="2"/>
      <c r="P29" s="2">
        <f t="shared" si="0"/>
        <v>0</v>
      </c>
      <c r="Q29" s="2"/>
      <c r="R29" s="2"/>
      <c r="S29" s="2"/>
      <c r="T29" s="2"/>
      <c r="U29" s="2"/>
      <c r="V29" s="2"/>
      <c r="W29" s="2">
        <f t="shared" si="1"/>
        <v>0</v>
      </c>
      <c r="X29" s="7"/>
      <c r="Y29" s="30">
        <f>+(J29*D29)+(P29*E29)+(W29*$AH$7)+X29</f>
        <v>0</v>
      </c>
      <c r="Z29" s="2" t="s">
        <v>131</v>
      </c>
      <c r="AA29" s="9"/>
      <c r="AB29" s="7"/>
      <c r="AD29" s="5"/>
      <c r="AI29" s="2"/>
      <c r="AK29" s="23"/>
    </row>
    <row r="30" spans="1:37" x14ac:dyDescent="0.2">
      <c r="A30" t="s">
        <v>65</v>
      </c>
      <c r="B30" t="s">
        <v>66</v>
      </c>
      <c r="C30">
        <f>AF3</f>
        <v>7</v>
      </c>
      <c r="D30" s="5">
        <f>AG3</f>
        <v>34</v>
      </c>
      <c r="E30" s="5">
        <f>AH3</f>
        <v>27</v>
      </c>
      <c r="F30" s="2"/>
      <c r="G30" s="2"/>
      <c r="H30" s="2"/>
      <c r="I30" s="2"/>
      <c r="J30">
        <f>COUNT(F30:I30)</f>
        <v>0</v>
      </c>
      <c r="K30" s="2"/>
      <c r="L30" s="2"/>
      <c r="M30" s="2"/>
      <c r="N30" s="2"/>
      <c r="O30" s="2"/>
      <c r="P30" s="2">
        <f t="shared" si="0"/>
        <v>0</v>
      </c>
      <c r="Q30" s="2"/>
      <c r="R30" s="2"/>
      <c r="S30" s="2"/>
      <c r="T30" s="2"/>
      <c r="U30" s="2"/>
      <c r="V30" s="2"/>
      <c r="W30" s="2">
        <f t="shared" si="1"/>
        <v>0</v>
      </c>
      <c r="X30" s="7"/>
      <c r="Y30" s="30">
        <f>+(J30*D30)+(P30*E30)+(W30*$AH$7)+X30</f>
        <v>0</v>
      </c>
      <c r="Z30" s="2" t="s">
        <v>131</v>
      </c>
      <c r="AA30" s="9"/>
      <c r="AB30" s="22"/>
      <c r="AD30" s="5"/>
      <c r="AF30" s="2"/>
      <c r="AK30" s="23"/>
    </row>
    <row r="31" spans="1:37" x14ac:dyDescent="0.2">
      <c r="A31" t="s">
        <v>18</v>
      </c>
      <c r="B31" t="s">
        <v>52</v>
      </c>
      <c r="C31">
        <f>AF3</f>
        <v>7</v>
      </c>
      <c r="D31" s="5">
        <f>AG3</f>
        <v>34</v>
      </c>
      <c r="E31" s="5">
        <f>AH3</f>
        <v>27</v>
      </c>
      <c r="F31" s="2"/>
      <c r="G31" s="2"/>
      <c r="H31" s="2"/>
      <c r="I31" s="2"/>
      <c r="J31">
        <f>COUNT(F31:I31)</f>
        <v>0</v>
      </c>
      <c r="K31" s="2"/>
      <c r="L31" s="2"/>
      <c r="M31" s="2"/>
      <c r="N31" s="2"/>
      <c r="O31" s="2"/>
      <c r="P31" s="2">
        <f t="shared" si="0"/>
        <v>0</v>
      </c>
      <c r="Q31" s="2"/>
      <c r="R31" s="2"/>
      <c r="S31" s="2"/>
      <c r="T31" s="2"/>
      <c r="U31" s="2"/>
      <c r="V31" s="2"/>
      <c r="W31" s="2">
        <f t="shared" si="1"/>
        <v>0</v>
      </c>
      <c r="X31" s="7"/>
      <c r="Y31" s="30">
        <f>+(J31*D31)+(P31*E31)+(W31*$AH$7)+X31</f>
        <v>0</v>
      </c>
      <c r="Z31" s="2" t="s">
        <v>131</v>
      </c>
      <c r="AA31" s="9"/>
      <c r="AB31" s="22"/>
      <c r="AD31" s="5"/>
      <c r="AF31" s="2"/>
      <c r="AK31" s="23"/>
    </row>
    <row r="32" spans="1:37" x14ac:dyDescent="0.2">
      <c r="A32" t="s">
        <v>57</v>
      </c>
      <c r="B32" t="s">
        <v>97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>COUNT(F32:I32)</f>
        <v>0</v>
      </c>
      <c r="K32" s="2"/>
      <c r="L32" s="2"/>
      <c r="M32" s="2"/>
      <c r="N32" s="2"/>
      <c r="O32" s="2"/>
      <c r="P32" s="2">
        <f t="shared" si="0"/>
        <v>0</v>
      </c>
      <c r="Q32" s="2"/>
      <c r="R32" s="2"/>
      <c r="S32" s="2"/>
      <c r="T32" s="2"/>
      <c r="U32" s="2"/>
      <c r="V32" s="2"/>
      <c r="W32" s="2">
        <f t="shared" si="1"/>
        <v>0</v>
      </c>
      <c r="X32" s="7"/>
      <c r="Y32" s="30">
        <f>+(J32*D32)+(P32*E32)+(W32*$AH$7)+X32</f>
        <v>0</v>
      </c>
      <c r="Z32" s="2" t="s">
        <v>131</v>
      </c>
      <c r="AA32" s="9"/>
      <c r="AB32" s="7"/>
      <c r="AD32" s="5"/>
      <c r="AF32" s="2"/>
      <c r="AK32" s="23"/>
    </row>
    <row r="33" spans="1:37" x14ac:dyDescent="0.2">
      <c r="A33" t="s">
        <v>54</v>
      </c>
      <c r="B33" t="s">
        <v>435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>COUNT(F33:I33)</f>
        <v>0</v>
      </c>
      <c r="K33" s="2"/>
      <c r="L33" s="2"/>
      <c r="M33" s="2"/>
      <c r="N33" s="2"/>
      <c r="O33" s="2"/>
      <c r="P33" s="2">
        <f t="shared" si="0"/>
        <v>0</v>
      </c>
      <c r="Q33" s="2"/>
      <c r="R33" s="2"/>
      <c r="S33" s="2"/>
      <c r="T33" s="2"/>
      <c r="U33" s="2"/>
      <c r="V33" s="2"/>
      <c r="W33" s="2">
        <f t="shared" si="1"/>
        <v>0</v>
      </c>
      <c r="X33" s="7"/>
      <c r="Y33" s="30">
        <f>+(J33*D33)+(P33*E33)+(W33*$AH$7)+X33</f>
        <v>0</v>
      </c>
      <c r="Z33" s="2" t="s">
        <v>131</v>
      </c>
      <c r="AA33" s="9"/>
      <c r="AB33" s="7"/>
      <c r="AD33" s="5"/>
      <c r="AF33" s="2"/>
      <c r="AK33" s="23"/>
    </row>
    <row r="34" spans="1:37" x14ac:dyDescent="0.2">
      <c r="A34" t="s">
        <v>5</v>
      </c>
      <c r="B34" t="s">
        <v>6</v>
      </c>
      <c r="C34">
        <v>6</v>
      </c>
      <c r="D34" s="5">
        <v>40</v>
      </c>
      <c r="E34" s="5">
        <v>29</v>
      </c>
      <c r="F34" s="2"/>
      <c r="G34" s="2"/>
      <c r="H34" s="2"/>
      <c r="I34" s="2"/>
      <c r="J34">
        <f>COUNT(F34:I34)</f>
        <v>0</v>
      </c>
      <c r="K34" s="2"/>
      <c r="L34" s="2"/>
      <c r="M34" s="2"/>
      <c r="N34" s="2"/>
      <c r="O34" s="2"/>
      <c r="P34" s="2">
        <f t="shared" si="0"/>
        <v>0</v>
      </c>
      <c r="Q34" s="2"/>
      <c r="R34" s="2"/>
      <c r="S34" s="2"/>
      <c r="T34" s="2"/>
      <c r="U34" s="2"/>
      <c r="V34" s="2"/>
      <c r="W34" s="2">
        <f t="shared" si="1"/>
        <v>0</v>
      </c>
      <c r="X34" s="7"/>
      <c r="Y34" s="30">
        <f>+(J34*D34)+(P34*E34)+(W34*$AH$7)+X34</f>
        <v>0</v>
      </c>
      <c r="Z34" s="2" t="s">
        <v>131</v>
      </c>
      <c r="AA34" s="9"/>
      <c r="AB34" s="7"/>
      <c r="AD34" s="5"/>
      <c r="AF34" s="2"/>
      <c r="AK34" s="23"/>
    </row>
    <row r="35" spans="1:37" x14ac:dyDescent="0.2">
      <c r="A35" s="2" t="s">
        <v>194</v>
      </c>
      <c r="B35" s="2" t="s">
        <v>195</v>
      </c>
      <c r="C35">
        <v>8</v>
      </c>
      <c r="D35" s="5">
        <v>29</v>
      </c>
      <c r="E35" s="5">
        <v>25</v>
      </c>
      <c r="F35" s="2"/>
      <c r="G35" s="2"/>
      <c r="H35" s="2"/>
      <c r="I35" s="2"/>
      <c r="J35">
        <f>COUNT(F35:I35)</f>
        <v>0</v>
      </c>
      <c r="K35" s="2"/>
      <c r="L35" s="2"/>
      <c r="M35" s="2"/>
      <c r="N35" s="2"/>
      <c r="O35" s="2"/>
      <c r="P35" s="2">
        <f t="shared" si="0"/>
        <v>0</v>
      </c>
      <c r="Q35" s="2"/>
      <c r="R35" s="2"/>
      <c r="S35" s="2"/>
      <c r="T35" s="2"/>
      <c r="U35" s="2"/>
      <c r="V35" s="2"/>
      <c r="W35" s="2">
        <f t="shared" si="1"/>
        <v>0</v>
      </c>
      <c r="X35" s="7"/>
      <c r="Y35" s="30">
        <f>+(J35*D35)+(P35*E35)+(W35*$AH$7)+X35</f>
        <v>0</v>
      </c>
      <c r="Z35" s="31" t="s">
        <v>205</v>
      </c>
      <c r="AA35" s="7"/>
      <c r="AB35" s="7"/>
      <c r="AD35" s="5">
        <f>+Y35</f>
        <v>0</v>
      </c>
      <c r="AF35" s="2"/>
      <c r="AK35" s="23"/>
    </row>
    <row r="36" spans="1:37" x14ac:dyDescent="0.2">
      <c r="A36" s="2" t="s">
        <v>35</v>
      </c>
      <c r="B36" s="2" t="s">
        <v>36</v>
      </c>
      <c r="C36">
        <v>6</v>
      </c>
      <c r="D36" s="5">
        <v>40</v>
      </c>
      <c r="E36" s="5">
        <v>29</v>
      </c>
      <c r="F36" s="2"/>
      <c r="G36" s="2"/>
      <c r="H36" s="2"/>
      <c r="I36" s="2"/>
      <c r="J36">
        <f>COUNT(F36:I36)</f>
        <v>0</v>
      </c>
      <c r="K36" s="2"/>
      <c r="L36" s="2"/>
      <c r="M36" s="2"/>
      <c r="N36" s="2"/>
      <c r="O36" s="2"/>
      <c r="P36" s="2">
        <f t="shared" si="0"/>
        <v>0</v>
      </c>
      <c r="Q36" s="2"/>
      <c r="R36" s="2"/>
      <c r="S36" s="2"/>
      <c r="T36" s="2"/>
      <c r="U36" s="2"/>
      <c r="V36" s="2"/>
      <c r="W36" s="2">
        <f t="shared" si="1"/>
        <v>0</v>
      </c>
      <c r="X36" s="7"/>
      <c r="Y36" s="30">
        <f>+(J36*D36)+(P36*E36)+(W36*$AH$7)+X36</f>
        <v>0</v>
      </c>
      <c r="Z36" s="2" t="s">
        <v>131</v>
      </c>
      <c r="AA36" s="9"/>
      <c r="AB36" s="22"/>
      <c r="AD36" s="5"/>
      <c r="AF36" s="19"/>
      <c r="AG36" s="1"/>
      <c r="AK36" s="23"/>
    </row>
    <row r="37" spans="1:37" x14ac:dyDescent="0.2">
      <c r="A37" s="2" t="s">
        <v>43</v>
      </c>
      <c r="B37" s="2" t="s">
        <v>301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>COUNT(F37:I37)</f>
        <v>0</v>
      </c>
      <c r="K37" s="2"/>
      <c r="L37" s="2"/>
      <c r="M37" s="2"/>
      <c r="N37" s="2"/>
      <c r="O37" s="2"/>
      <c r="P37" s="2">
        <f t="shared" si="0"/>
        <v>0</v>
      </c>
      <c r="Q37" s="2"/>
      <c r="R37" s="2"/>
      <c r="S37" s="2"/>
      <c r="T37" s="2"/>
      <c r="U37" s="2"/>
      <c r="V37" s="2"/>
      <c r="W37" s="2">
        <f t="shared" si="1"/>
        <v>0</v>
      </c>
      <c r="X37" s="7"/>
      <c r="Y37" s="30">
        <f>+(J37*D37)+(P37*E37)+(W37*$AH$7)+X37</f>
        <v>0</v>
      </c>
      <c r="Z37" s="2" t="s">
        <v>131</v>
      </c>
      <c r="AA37" s="9"/>
      <c r="AB37" s="7"/>
      <c r="AD37" s="5"/>
      <c r="AF37" s="19"/>
      <c r="AG37" s="1"/>
      <c r="AK37" s="23"/>
    </row>
    <row r="38" spans="1:37" x14ac:dyDescent="0.2">
      <c r="A38" s="2" t="s">
        <v>324</v>
      </c>
      <c r="B38" s="2" t="s">
        <v>301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>COUNT(F38:I38)</f>
        <v>0</v>
      </c>
      <c r="K38" s="2"/>
      <c r="L38" s="2"/>
      <c r="M38" s="2"/>
      <c r="N38" s="2"/>
      <c r="O38" s="2"/>
      <c r="P38" s="2">
        <f t="shared" si="0"/>
        <v>0</v>
      </c>
      <c r="Q38" s="2"/>
      <c r="R38" s="2"/>
      <c r="S38" s="2"/>
      <c r="T38" s="2"/>
      <c r="U38" s="2"/>
      <c r="V38" s="2"/>
      <c r="W38" s="2">
        <f t="shared" si="1"/>
        <v>0</v>
      </c>
      <c r="X38" s="7"/>
      <c r="Y38" s="30">
        <f>+(J38*D38)+(P38*E38)+(W38*$AH$7)+X38</f>
        <v>0</v>
      </c>
      <c r="Z38" s="2" t="s">
        <v>43</v>
      </c>
      <c r="AA38" s="9"/>
      <c r="AB38" s="7"/>
      <c r="AD38" s="5"/>
      <c r="AF38" s="19"/>
      <c r="AG38" s="1"/>
      <c r="AK38" s="23"/>
    </row>
    <row r="39" spans="1:37" x14ac:dyDescent="0.2">
      <c r="A39" t="s">
        <v>325</v>
      </c>
      <c r="B39" t="s">
        <v>405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>COUNT(F39:I39)</f>
        <v>0</v>
      </c>
      <c r="K39" s="2"/>
      <c r="L39" s="2"/>
      <c r="M39" s="2"/>
      <c r="N39" s="2"/>
      <c r="O39" s="2"/>
      <c r="P39" s="2">
        <f t="shared" si="0"/>
        <v>0</v>
      </c>
      <c r="Q39" s="2"/>
      <c r="R39" s="2"/>
      <c r="S39" s="2"/>
      <c r="T39" s="2"/>
      <c r="U39" s="2"/>
      <c r="V39" s="2"/>
      <c r="W39" s="2">
        <f t="shared" si="1"/>
        <v>0</v>
      </c>
      <c r="X39" s="7"/>
      <c r="Y39" s="30">
        <f>+(J39*D39)+(P39*E39)+(W39*$AH$7)+X39</f>
        <v>0</v>
      </c>
      <c r="Z39" s="2" t="s">
        <v>440</v>
      </c>
      <c r="AA39" s="9"/>
      <c r="AB39" s="7"/>
      <c r="AD39" s="5"/>
      <c r="AF39" s="19"/>
      <c r="AG39" s="1"/>
      <c r="AK39" s="23"/>
    </row>
    <row r="40" spans="1:37" x14ac:dyDescent="0.2">
      <c r="A40" s="2" t="s">
        <v>258</v>
      </c>
      <c r="B40" s="2" t="s">
        <v>259</v>
      </c>
      <c r="C40">
        <v>8</v>
      </c>
      <c r="D40" s="5">
        <f>+'5 18 17 payroll'!$AG$2</f>
        <v>29</v>
      </c>
      <c r="E40" s="5">
        <f>+'5 18 17 payroll'!$AH$2</f>
        <v>25</v>
      </c>
      <c r="F40" s="2"/>
      <c r="G40" s="2"/>
      <c r="H40" s="2"/>
      <c r="I40" s="2"/>
      <c r="J40">
        <f>COUNT(F40:I40)</f>
        <v>0</v>
      </c>
      <c r="K40" s="2"/>
      <c r="L40" s="2"/>
      <c r="M40" s="2"/>
      <c r="N40" s="2"/>
      <c r="O40" s="2"/>
      <c r="P40" s="2">
        <f t="shared" si="0"/>
        <v>0</v>
      </c>
      <c r="Q40" s="2"/>
      <c r="R40" s="2"/>
      <c r="S40" s="2"/>
      <c r="T40" s="2"/>
      <c r="U40" s="2"/>
      <c r="V40" s="2"/>
      <c r="W40" s="2">
        <f t="shared" si="1"/>
        <v>0</v>
      </c>
      <c r="X40" s="7"/>
      <c r="Y40" s="30">
        <f>+(J40*D40)+(P40*E40)+(W40*$AH$7)+X40</f>
        <v>0</v>
      </c>
      <c r="Z40" s="2" t="s">
        <v>131</v>
      </c>
      <c r="AA40" s="9"/>
      <c r="AD40" s="5"/>
      <c r="AF40" s="19"/>
      <c r="AG40" s="1"/>
      <c r="AK40" s="23"/>
    </row>
    <row r="41" spans="1:37" x14ac:dyDescent="0.2">
      <c r="A41" t="s">
        <v>83</v>
      </c>
      <c r="B41" t="s">
        <v>84</v>
      </c>
      <c r="C41">
        <v>8</v>
      </c>
      <c r="D41" s="5">
        <f>+$AG$2</f>
        <v>29</v>
      </c>
      <c r="E41" s="5">
        <f>+$AH$2</f>
        <v>25</v>
      </c>
      <c r="F41" s="2"/>
      <c r="G41" s="2"/>
      <c r="H41" s="2"/>
      <c r="I41" s="2"/>
      <c r="J41">
        <f>COUNT(F41:I41)</f>
        <v>0</v>
      </c>
      <c r="K41" s="2"/>
      <c r="L41" s="2"/>
      <c r="M41" s="2"/>
      <c r="N41" s="2"/>
      <c r="O41" s="2"/>
      <c r="P41" s="2">
        <f t="shared" si="0"/>
        <v>0</v>
      </c>
      <c r="Q41" s="2"/>
      <c r="R41" s="2"/>
      <c r="S41" s="2"/>
      <c r="T41" s="2"/>
      <c r="U41" s="2"/>
      <c r="V41" s="2"/>
      <c r="W41" s="2">
        <f t="shared" si="1"/>
        <v>0</v>
      </c>
      <c r="X41" s="7"/>
      <c r="Y41" s="30">
        <f>+(J41*D41)+(P41*E41)+(W41*$AH$7)+X41</f>
        <v>0</v>
      </c>
      <c r="Z41" s="2" t="s">
        <v>131</v>
      </c>
      <c r="AA41" s="22"/>
      <c r="AB41" s="22"/>
      <c r="AD41" s="5"/>
      <c r="AF41" s="2"/>
      <c r="AK41" s="23"/>
    </row>
    <row r="42" spans="1:37" x14ac:dyDescent="0.2">
      <c r="A42" t="s">
        <v>419</v>
      </c>
      <c r="B42" t="s">
        <v>420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>COUNT(F42:I42)</f>
        <v>0</v>
      </c>
      <c r="K42" s="2"/>
      <c r="L42" s="2"/>
      <c r="M42" s="2"/>
      <c r="N42" s="2"/>
      <c r="O42" s="2"/>
      <c r="P42" s="2">
        <f t="shared" si="0"/>
        <v>0</v>
      </c>
      <c r="Q42" s="2"/>
      <c r="R42" s="2"/>
      <c r="S42" s="2"/>
      <c r="T42" s="2"/>
      <c r="U42" s="2"/>
      <c r="V42" s="2"/>
      <c r="W42" s="2">
        <f t="shared" si="1"/>
        <v>0</v>
      </c>
      <c r="X42" s="7"/>
      <c r="Y42" s="30">
        <f>+(J42*D42)+(P42*E42)+(W42*$AH$7)+X42</f>
        <v>0</v>
      </c>
      <c r="Z42" s="2" t="s">
        <v>131</v>
      </c>
      <c r="AA42" s="22"/>
      <c r="AB42" s="22"/>
      <c r="AD42" s="5"/>
      <c r="AF42" s="2"/>
      <c r="AK42" s="23"/>
    </row>
    <row r="43" spans="1:37" x14ac:dyDescent="0.2">
      <c r="A43" t="s">
        <v>0</v>
      </c>
      <c r="B43" t="s">
        <v>228</v>
      </c>
      <c r="C43">
        <v>8</v>
      </c>
      <c r="D43" s="5">
        <v>29</v>
      </c>
      <c r="E43" s="5">
        <v>25</v>
      </c>
      <c r="G43" s="2"/>
      <c r="H43" s="2"/>
      <c r="I43" s="2"/>
      <c r="J43">
        <f>COUNT(F43:I43)</f>
        <v>0</v>
      </c>
      <c r="K43" s="2"/>
      <c r="L43" s="2"/>
      <c r="M43" s="2"/>
      <c r="N43" s="2"/>
      <c r="O43" s="2"/>
      <c r="P43" s="2">
        <f t="shared" si="0"/>
        <v>0</v>
      </c>
      <c r="Q43" s="2"/>
      <c r="R43" s="2"/>
      <c r="S43" s="2"/>
      <c r="T43" s="2"/>
      <c r="U43" s="2"/>
      <c r="V43" s="2"/>
      <c r="W43" s="2">
        <f t="shared" si="1"/>
        <v>0</v>
      </c>
      <c r="X43" s="7"/>
      <c r="Y43" s="30">
        <f>+(J43*D43)+(P43*E43)+(W43*$AH$7)+X43</f>
        <v>0</v>
      </c>
      <c r="Z43" s="2" t="s">
        <v>131</v>
      </c>
      <c r="AA43" s="9"/>
      <c r="AB43" s="22"/>
      <c r="AD43" s="5"/>
      <c r="AF43" s="2"/>
      <c r="AK43" s="23"/>
    </row>
    <row r="44" spans="1:37" x14ac:dyDescent="0.2">
      <c r="A44" t="s">
        <v>388</v>
      </c>
      <c r="B44" t="s">
        <v>228</v>
      </c>
      <c r="C44">
        <v>8</v>
      </c>
      <c r="D44" s="5">
        <v>29</v>
      </c>
      <c r="E44" s="5">
        <v>25</v>
      </c>
      <c r="G44" s="2"/>
      <c r="H44" s="2"/>
      <c r="I44" s="2"/>
      <c r="J44">
        <f>COUNT(F44:I44)</f>
        <v>0</v>
      </c>
      <c r="K44" s="2"/>
      <c r="L44" s="2"/>
      <c r="M44" s="2"/>
      <c r="N44" s="2"/>
      <c r="O44" s="2"/>
      <c r="P44" s="2">
        <f t="shared" si="0"/>
        <v>0</v>
      </c>
      <c r="Q44" s="2"/>
      <c r="R44" s="2"/>
      <c r="S44" s="2"/>
      <c r="T44" s="2"/>
      <c r="U44" s="2"/>
      <c r="V44" s="2"/>
      <c r="W44" s="2">
        <f t="shared" si="1"/>
        <v>0</v>
      </c>
      <c r="X44" s="7"/>
      <c r="Y44" s="30">
        <f>+(J44*D44)+(P44*E44)+(W44*$AH$7)+X44</f>
        <v>0</v>
      </c>
      <c r="Z44" s="2" t="s">
        <v>131</v>
      </c>
      <c r="AA44" s="9"/>
      <c r="AB44" s="7"/>
      <c r="AD44" s="5"/>
      <c r="AF44" s="2"/>
      <c r="AK44" s="23"/>
    </row>
    <row r="45" spans="1:37" x14ac:dyDescent="0.2">
      <c r="A45" t="s">
        <v>167</v>
      </c>
      <c r="B45" t="s">
        <v>29</v>
      </c>
      <c r="C45">
        <v>6</v>
      </c>
      <c r="D45" s="5">
        <v>40</v>
      </c>
      <c r="E45" s="5">
        <v>29</v>
      </c>
      <c r="F45" s="2">
        <v>60199</v>
      </c>
      <c r="G45" s="2"/>
      <c r="H45" s="2"/>
      <c r="I45" s="2"/>
      <c r="J45">
        <f>COUNT(F45:I45)</f>
        <v>1</v>
      </c>
      <c r="K45" s="2"/>
      <c r="L45" s="2"/>
      <c r="M45" s="2"/>
      <c r="N45" s="2"/>
      <c r="O45" s="2"/>
      <c r="P45" s="2">
        <f t="shared" si="0"/>
        <v>0</v>
      </c>
      <c r="Q45" s="2"/>
      <c r="R45" s="2"/>
      <c r="S45" s="2"/>
      <c r="T45" s="2"/>
      <c r="U45" s="2"/>
      <c r="V45" s="2"/>
      <c r="W45" s="2">
        <f t="shared" si="1"/>
        <v>0</v>
      </c>
      <c r="X45" s="7"/>
      <c r="Y45" s="30">
        <f>+(J45*D45)+(P45*E45)+(W45*$AH$7)+X45</f>
        <v>40</v>
      </c>
      <c r="Z45" s="2" t="s">
        <v>131</v>
      </c>
      <c r="AA45" s="9">
        <v>42874</v>
      </c>
      <c r="AB45" s="7"/>
      <c r="AD45" s="5"/>
      <c r="AF45" s="2"/>
      <c r="AK45" s="23"/>
    </row>
    <row r="46" spans="1:37" x14ac:dyDescent="0.2">
      <c r="A46" t="s">
        <v>28</v>
      </c>
      <c r="B46" t="s">
        <v>29</v>
      </c>
      <c r="C46">
        <v>5</v>
      </c>
      <c r="D46" s="5">
        <f>+$AG$5</f>
        <v>47</v>
      </c>
      <c r="E46" s="5">
        <f>+$AH$5</f>
        <v>32</v>
      </c>
      <c r="G46" s="2"/>
      <c r="H46" s="2"/>
      <c r="I46" s="2"/>
      <c r="J46">
        <f>COUNT(F46:I46)</f>
        <v>0</v>
      </c>
      <c r="K46" s="2"/>
      <c r="L46" s="2"/>
      <c r="M46" s="2"/>
      <c r="N46" s="2"/>
      <c r="O46" s="2"/>
      <c r="P46" s="2">
        <f t="shared" si="0"/>
        <v>0</v>
      </c>
      <c r="Q46" s="2"/>
      <c r="R46" s="2"/>
      <c r="S46" s="2"/>
      <c r="T46" s="2"/>
      <c r="U46" s="2"/>
      <c r="V46" s="2"/>
      <c r="W46" s="2">
        <f t="shared" si="1"/>
        <v>0</v>
      </c>
      <c r="X46" s="7"/>
      <c r="Y46" s="30">
        <f>+(J46*D46)+(P46*E46)+(W46*$AH$7)+X46</f>
        <v>0</v>
      </c>
      <c r="Z46" s="2" t="s">
        <v>131</v>
      </c>
      <c r="AA46" s="9"/>
      <c r="AB46" s="7"/>
      <c r="AD46" s="5"/>
      <c r="AF46" s="2"/>
      <c r="AK46" s="23"/>
    </row>
    <row r="47" spans="1:37" x14ac:dyDescent="0.2">
      <c r="A47" t="s">
        <v>15</v>
      </c>
      <c r="B47" t="s">
        <v>16</v>
      </c>
      <c r="C47">
        <v>6</v>
      </c>
      <c r="D47" s="5">
        <v>40</v>
      </c>
      <c r="E47" s="5">
        <v>29</v>
      </c>
      <c r="F47" s="2"/>
      <c r="G47" s="2"/>
      <c r="H47" s="2"/>
      <c r="I47" s="2"/>
      <c r="J47">
        <f>COUNT(F47:I47)</f>
        <v>0</v>
      </c>
      <c r="K47" s="2"/>
      <c r="L47" s="2"/>
      <c r="M47" s="2"/>
      <c r="N47" s="2"/>
      <c r="O47" s="2"/>
      <c r="P47" s="2">
        <f t="shared" si="0"/>
        <v>0</v>
      </c>
      <c r="Q47" s="2"/>
      <c r="R47" s="2"/>
      <c r="S47" s="2"/>
      <c r="T47" s="2"/>
      <c r="U47" s="2"/>
      <c r="V47" s="2"/>
      <c r="W47" s="2">
        <f t="shared" si="1"/>
        <v>0</v>
      </c>
      <c r="X47" s="7"/>
      <c r="Y47" s="30">
        <f>+(J47*D47)+(P47*E47)+(W47*$AH$7)+X47</f>
        <v>0</v>
      </c>
      <c r="Z47" s="2" t="s">
        <v>131</v>
      </c>
      <c r="AA47" s="9"/>
      <c r="AB47" s="7"/>
      <c r="AC47" s="1"/>
      <c r="AD47" s="5"/>
      <c r="AF47" s="2"/>
      <c r="AI47" s="2"/>
      <c r="AK47" s="23"/>
    </row>
    <row r="48" spans="1:37" x14ac:dyDescent="0.2">
      <c r="A48" t="s">
        <v>279</v>
      </c>
      <c r="B48" t="s">
        <v>245</v>
      </c>
      <c r="C48">
        <v>7</v>
      </c>
      <c r="D48" s="5">
        <v>34</v>
      </c>
      <c r="E48" s="5">
        <v>27</v>
      </c>
      <c r="F48" s="2"/>
      <c r="G48" s="2"/>
      <c r="H48" s="2"/>
      <c r="I48" s="2"/>
      <c r="J48">
        <f>COUNT(F48:I48)</f>
        <v>0</v>
      </c>
      <c r="K48" s="2"/>
      <c r="L48" s="2"/>
      <c r="M48" s="2"/>
      <c r="N48" s="2"/>
      <c r="O48" s="2"/>
      <c r="P48" s="2">
        <f t="shared" si="0"/>
        <v>0</v>
      </c>
      <c r="Q48" s="2"/>
      <c r="R48" s="2"/>
      <c r="S48" s="2"/>
      <c r="T48" s="2"/>
      <c r="U48" s="2"/>
      <c r="V48" s="2"/>
      <c r="W48" s="2">
        <f t="shared" si="1"/>
        <v>0</v>
      </c>
      <c r="X48" s="7"/>
      <c r="Y48" s="30">
        <f>+(J48*D48)+(P48*E48)+(W48*$AH$7)+X48</f>
        <v>0</v>
      </c>
      <c r="Z48" s="2" t="s">
        <v>131</v>
      </c>
      <c r="AA48" s="9"/>
      <c r="AB48" s="22"/>
      <c r="AC48" s="2"/>
      <c r="AD48" s="5"/>
      <c r="AF48" s="2"/>
      <c r="AI48" s="2"/>
      <c r="AK48" s="23"/>
    </row>
    <row r="49" spans="1:37" x14ac:dyDescent="0.2">
      <c r="A49" t="s">
        <v>102</v>
      </c>
      <c r="B49" t="s">
        <v>103</v>
      </c>
      <c r="C49">
        <v>8</v>
      </c>
      <c r="D49" s="5">
        <f>+$AG$2</f>
        <v>29</v>
      </c>
      <c r="E49" s="5">
        <f>+$AH$2</f>
        <v>25</v>
      </c>
      <c r="F49" s="2"/>
      <c r="G49" s="2"/>
      <c r="H49" s="2"/>
      <c r="I49" s="2"/>
      <c r="J49">
        <f>COUNT(F49:I49)</f>
        <v>0</v>
      </c>
      <c r="K49" s="2"/>
      <c r="L49" s="2"/>
      <c r="M49" s="2"/>
      <c r="N49" s="2"/>
      <c r="O49" s="2"/>
      <c r="P49" s="2">
        <f t="shared" si="0"/>
        <v>0</v>
      </c>
      <c r="Q49" s="2"/>
      <c r="R49" s="2"/>
      <c r="S49" s="2"/>
      <c r="T49" s="2"/>
      <c r="U49" s="2"/>
      <c r="V49" s="2"/>
      <c r="W49" s="2">
        <f t="shared" si="1"/>
        <v>0</v>
      </c>
      <c r="X49" s="7"/>
      <c r="Y49" s="30">
        <f>+(J49*D49)+(P49*E49)+(W49*$AH$7)+X49</f>
        <v>0</v>
      </c>
      <c r="Z49" s="2" t="s">
        <v>131</v>
      </c>
      <c r="AA49" s="9"/>
      <c r="AB49" s="22"/>
      <c r="AC49" s="2"/>
      <c r="AD49" s="5"/>
      <c r="AF49" s="2"/>
      <c r="AK49" s="23"/>
    </row>
    <row r="50" spans="1:37" x14ac:dyDescent="0.2">
      <c r="A50" t="s">
        <v>27</v>
      </c>
      <c r="B50" t="s">
        <v>148</v>
      </c>
      <c r="C50">
        <v>8</v>
      </c>
      <c r="D50" s="5">
        <f>+$AG$2</f>
        <v>29</v>
      </c>
      <c r="E50" s="5">
        <f>+$AH$2</f>
        <v>25</v>
      </c>
      <c r="F50" s="2"/>
      <c r="G50" s="2"/>
      <c r="H50" s="2"/>
      <c r="I50" s="2"/>
      <c r="J50">
        <f>COUNT(F50:I50)</f>
        <v>0</v>
      </c>
      <c r="K50" s="2"/>
      <c r="L50" s="2"/>
      <c r="M50" s="2"/>
      <c r="N50" s="2"/>
      <c r="O50" s="2"/>
      <c r="P50" s="2">
        <f t="shared" si="0"/>
        <v>0</v>
      </c>
      <c r="Q50" s="2"/>
      <c r="R50" s="2"/>
      <c r="S50" s="2"/>
      <c r="T50" s="2"/>
      <c r="U50" s="2"/>
      <c r="V50" s="2"/>
      <c r="W50" s="2">
        <f t="shared" si="1"/>
        <v>0</v>
      </c>
      <c r="X50" s="7"/>
      <c r="Y50" s="30">
        <f>+(J50*D50)+(P50*E50)+(W50*$AH$7)+X50</f>
        <v>0</v>
      </c>
      <c r="Z50" s="2" t="s">
        <v>131</v>
      </c>
      <c r="AA50" s="9"/>
      <c r="AB50" s="7"/>
      <c r="AC50" s="9"/>
      <c r="AD50" s="5"/>
      <c r="AF50" s="2"/>
      <c r="AK50" s="23"/>
    </row>
    <row r="51" spans="1:37" x14ac:dyDescent="0.2">
      <c r="A51" t="s">
        <v>422</v>
      </c>
      <c r="B51" t="s">
        <v>271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>COUNT(F51:I51)</f>
        <v>0</v>
      </c>
      <c r="K51" s="2"/>
      <c r="L51" s="2"/>
      <c r="M51" s="2"/>
      <c r="N51" s="2"/>
      <c r="O51" s="2"/>
      <c r="P51" s="2">
        <f t="shared" si="0"/>
        <v>0</v>
      </c>
      <c r="Q51" s="2"/>
      <c r="R51" s="2"/>
      <c r="S51" s="2"/>
      <c r="T51" s="2"/>
      <c r="U51" s="2"/>
      <c r="V51" s="2"/>
      <c r="W51" s="2">
        <f t="shared" si="1"/>
        <v>0</v>
      </c>
      <c r="X51" s="7"/>
      <c r="Y51" s="30">
        <f>+(J51*D51)+(P51*E51)+(W51*$AH$7)+X51</f>
        <v>0</v>
      </c>
      <c r="Z51" s="2" t="s">
        <v>131</v>
      </c>
      <c r="AA51" s="9"/>
      <c r="AB51" s="7"/>
      <c r="AC51" s="9"/>
      <c r="AD51" s="5"/>
      <c r="AF51" s="2"/>
      <c r="AK51" s="23"/>
    </row>
    <row r="52" spans="1:37" x14ac:dyDescent="0.2">
      <c r="A52" t="s">
        <v>402</v>
      </c>
      <c r="B52" t="s">
        <v>271</v>
      </c>
      <c r="C52">
        <v>8</v>
      </c>
      <c r="D52" s="5">
        <v>29</v>
      </c>
      <c r="E52" s="5">
        <v>25</v>
      </c>
      <c r="F52" s="2"/>
      <c r="G52" s="2"/>
      <c r="H52" s="2"/>
      <c r="I52" s="2"/>
      <c r="J52">
        <f>COUNT(F52:I52)</f>
        <v>0</v>
      </c>
      <c r="K52" s="2"/>
      <c r="L52" s="2"/>
      <c r="M52" s="2"/>
      <c r="N52" s="2"/>
      <c r="O52" s="2"/>
      <c r="P52" s="2">
        <f t="shared" si="0"/>
        <v>0</v>
      </c>
      <c r="Q52" s="2"/>
      <c r="R52" s="2"/>
      <c r="S52" s="2"/>
      <c r="T52" s="2"/>
      <c r="U52" s="2"/>
      <c r="V52" s="2"/>
      <c r="W52" s="2">
        <f t="shared" si="1"/>
        <v>0</v>
      </c>
      <c r="X52" s="7"/>
      <c r="Y52" s="30">
        <f>+(J52*D52)+(P52*E52)+(W52*$AH$7)+X52</f>
        <v>0</v>
      </c>
      <c r="Z52" s="2" t="s">
        <v>131</v>
      </c>
      <c r="AA52" s="9"/>
      <c r="AB52" s="7"/>
      <c r="AC52" s="9"/>
      <c r="AD52" s="5"/>
      <c r="AF52" s="2"/>
      <c r="AK52" s="23"/>
    </row>
    <row r="53" spans="1:37" x14ac:dyDescent="0.2">
      <c r="A53" t="s">
        <v>31</v>
      </c>
      <c r="B53" t="s">
        <v>271</v>
      </c>
      <c r="C53">
        <v>5</v>
      </c>
      <c r="D53" s="5">
        <v>47</v>
      </c>
      <c r="E53" s="5">
        <v>32</v>
      </c>
      <c r="F53" s="2"/>
      <c r="G53" s="2"/>
      <c r="H53" s="2"/>
      <c r="I53" s="2"/>
      <c r="J53">
        <f>COUNT(F53:I53)</f>
        <v>0</v>
      </c>
      <c r="K53" s="2"/>
      <c r="L53" s="2"/>
      <c r="M53" s="2"/>
      <c r="N53" s="2"/>
      <c r="O53" s="2"/>
      <c r="P53" s="2">
        <f t="shared" si="0"/>
        <v>0</v>
      </c>
      <c r="Q53" s="2"/>
      <c r="R53" s="2"/>
      <c r="S53" s="2"/>
      <c r="T53" s="2"/>
      <c r="U53" s="2"/>
      <c r="V53" s="2"/>
      <c r="W53" s="2">
        <f t="shared" si="1"/>
        <v>0</v>
      </c>
      <c r="X53" s="7"/>
      <c r="Y53" s="30">
        <f>+(J53*D53)+(P53*E53)+(W53*$AH$7)+X53</f>
        <v>0</v>
      </c>
      <c r="Z53" s="29" t="s">
        <v>205</v>
      </c>
      <c r="AA53" s="22"/>
      <c r="AB53" s="24"/>
      <c r="AC53" s="2"/>
      <c r="AD53" s="5">
        <f>+Y53</f>
        <v>0</v>
      </c>
      <c r="AF53" s="2"/>
      <c r="AK53" s="23"/>
    </row>
    <row r="54" spans="1:37" x14ac:dyDescent="0.2">
      <c r="A54" t="s">
        <v>307</v>
      </c>
      <c r="B54" t="s">
        <v>82</v>
      </c>
      <c r="C54">
        <v>8</v>
      </c>
      <c r="D54" s="5">
        <f>+$AG$2</f>
        <v>29</v>
      </c>
      <c r="E54" s="5">
        <f>+$AH$2</f>
        <v>25</v>
      </c>
      <c r="F54" s="2"/>
      <c r="G54" s="2"/>
      <c r="H54" s="2"/>
      <c r="I54" s="2"/>
      <c r="J54">
        <f>COUNT(F54:I54)</f>
        <v>0</v>
      </c>
      <c r="K54" s="2"/>
      <c r="L54" s="2"/>
      <c r="M54" s="2"/>
      <c r="N54" s="2"/>
      <c r="O54" s="2"/>
      <c r="P54" s="2">
        <f t="shared" si="0"/>
        <v>0</v>
      </c>
      <c r="Q54" s="2"/>
      <c r="R54" s="2"/>
      <c r="S54" s="2"/>
      <c r="T54" s="2"/>
      <c r="U54" s="2"/>
      <c r="V54" s="2"/>
      <c r="W54" s="2">
        <f t="shared" si="1"/>
        <v>0</v>
      </c>
      <c r="X54" s="7"/>
      <c r="Y54" s="30">
        <f>+(J54*D54)+(P54*E54)+(W54*$AH$7)+X54</f>
        <v>0</v>
      </c>
      <c r="Z54" s="2" t="s">
        <v>312</v>
      </c>
      <c r="AA54" s="22"/>
      <c r="AB54" s="24"/>
      <c r="AC54" s="2"/>
      <c r="AD54" s="5"/>
      <c r="AK54" s="23"/>
    </row>
    <row r="55" spans="1:37" x14ac:dyDescent="0.2">
      <c r="A55" t="s">
        <v>81</v>
      </c>
      <c r="B55" t="s">
        <v>82</v>
      </c>
      <c r="C55">
        <v>8</v>
      </c>
      <c r="D55" s="5">
        <f>+$AG$2</f>
        <v>29</v>
      </c>
      <c r="E55" s="5">
        <f>+$AH$2</f>
        <v>25</v>
      </c>
      <c r="F55" s="2"/>
      <c r="G55" s="2"/>
      <c r="H55" s="2"/>
      <c r="I55" s="2"/>
      <c r="J55">
        <f>COUNT(F55:I55)</f>
        <v>0</v>
      </c>
      <c r="K55" s="2"/>
      <c r="L55" s="2"/>
      <c r="M55" s="2"/>
      <c r="N55" s="2"/>
      <c r="O55" s="2"/>
      <c r="P55" s="2">
        <f t="shared" si="0"/>
        <v>0</v>
      </c>
      <c r="Q55" s="2"/>
      <c r="R55" s="2"/>
      <c r="S55" s="2"/>
      <c r="T55" s="2"/>
      <c r="U55" s="2"/>
      <c r="V55" s="2"/>
      <c r="W55" s="2">
        <f t="shared" si="1"/>
        <v>0</v>
      </c>
      <c r="X55" s="7"/>
      <c r="Y55" s="30">
        <f>+(J55*D55)+(P55*E55)+(W55*$AH$7)+X55</f>
        <v>0</v>
      </c>
      <c r="Z55" s="2" t="s">
        <v>131</v>
      </c>
      <c r="AA55" s="9"/>
      <c r="AB55" s="8">
        <f>SUM(Y54:Y55)</f>
        <v>0</v>
      </c>
      <c r="AC55" s="2"/>
      <c r="AD55" s="5"/>
      <c r="AF55" s="2"/>
      <c r="AK55" s="23"/>
    </row>
    <row r="56" spans="1:37" x14ac:dyDescent="0.2">
      <c r="A56" s="2" t="s">
        <v>87</v>
      </c>
      <c r="B56" t="s">
        <v>182</v>
      </c>
      <c r="C56">
        <f>AF2</f>
        <v>8</v>
      </c>
      <c r="D56" s="5">
        <f>AG2</f>
        <v>29</v>
      </c>
      <c r="E56" s="5">
        <f>AH2</f>
        <v>25</v>
      </c>
      <c r="F56" s="2"/>
      <c r="G56" s="2"/>
      <c r="H56" s="2"/>
      <c r="I56" s="2"/>
      <c r="J56">
        <f>COUNT(F56:I56)</f>
        <v>0</v>
      </c>
      <c r="K56" s="2"/>
      <c r="L56" s="2"/>
      <c r="M56" s="2"/>
      <c r="N56" s="2"/>
      <c r="O56" s="2"/>
      <c r="P56" s="2">
        <f t="shared" si="0"/>
        <v>0</v>
      </c>
      <c r="Q56" s="2"/>
      <c r="R56" s="2"/>
      <c r="S56" s="2"/>
      <c r="T56" s="2"/>
      <c r="U56" s="2"/>
      <c r="V56" s="2"/>
      <c r="W56" s="2">
        <f t="shared" si="1"/>
        <v>0</v>
      </c>
      <c r="X56" s="7"/>
      <c r="Y56" s="30">
        <f>+(J56*D56)+(P56*E56)+(W56*$AH$7)+X56</f>
        <v>0</v>
      </c>
      <c r="Z56" s="2" t="s">
        <v>131</v>
      </c>
      <c r="AA56" s="9"/>
      <c r="AB56" s="22"/>
      <c r="AC56" s="2"/>
      <c r="AD56" s="5"/>
      <c r="AF56" s="2"/>
      <c r="AK56" s="23"/>
    </row>
    <row r="57" spans="1:37" x14ac:dyDescent="0.2">
      <c r="A57" s="2" t="s">
        <v>234</v>
      </c>
      <c r="B57" t="s">
        <v>235</v>
      </c>
      <c r="C57">
        <v>8</v>
      </c>
      <c r="D57" s="5">
        <v>29</v>
      </c>
      <c r="E57" s="5">
        <v>25</v>
      </c>
      <c r="F57" s="2"/>
      <c r="G57" s="2"/>
      <c r="H57" s="2"/>
      <c r="I57" s="2"/>
      <c r="J57">
        <f>COUNT(F57:I57)</f>
        <v>0</v>
      </c>
      <c r="K57" s="2"/>
      <c r="L57" s="2"/>
      <c r="M57" s="2"/>
      <c r="N57" s="2"/>
      <c r="O57" s="2"/>
      <c r="P57" s="2">
        <f t="shared" si="0"/>
        <v>0</v>
      </c>
      <c r="Q57" s="2"/>
      <c r="R57" s="2"/>
      <c r="S57" s="2"/>
      <c r="T57" s="2"/>
      <c r="U57" s="2"/>
      <c r="V57" s="2"/>
      <c r="W57" s="2">
        <f t="shared" si="1"/>
        <v>0</v>
      </c>
      <c r="X57" s="7"/>
      <c r="Y57" s="30">
        <f>+(J57*D57)+(P57*E57)+(W57*$AH$7)+X57</f>
        <v>0</v>
      </c>
      <c r="Z57" s="2" t="s">
        <v>131</v>
      </c>
      <c r="AA57" s="9"/>
      <c r="AB57" s="22"/>
      <c r="AC57" s="2"/>
      <c r="AD57" s="5"/>
      <c r="AF57" s="2"/>
      <c r="AI57" s="2"/>
      <c r="AK57" s="23"/>
    </row>
    <row r="58" spans="1:37" x14ac:dyDescent="0.2">
      <c r="A58" s="2" t="s">
        <v>25</v>
      </c>
      <c r="B58" t="s">
        <v>26</v>
      </c>
      <c r="C58">
        <v>6</v>
      </c>
      <c r="D58" s="5">
        <f>+$AG$4</f>
        <v>40</v>
      </c>
      <c r="E58" s="5">
        <f>+$AH$4</f>
        <v>29</v>
      </c>
      <c r="F58" s="2"/>
      <c r="G58" s="2"/>
      <c r="H58" s="2"/>
      <c r="I58" s="2"/>
      <c r="J58">
        <f>COUNT(F58:I58)</f>
        <v>0</v>
      </c>
      <c r="K58" s="2"/>
      <c r="L58" s="2"/>
      <c r="M58" s="2"/>
      <c r="N58" s="2"/>
      <c r="O58" s="2"/>
      <c r="P58" s="2">
        <f t="shared" si="0"/>
        <v>0</v>
      </c>
      <c r="Q58" s="2"/>
      <c r="R58" s="2"/>
      <c r="S58" s="2"/>
      <c r="T58" s="2"/>
      <c r="U58" s="2"/>
      <c r="V58" s="2"/>
      <c r="W58" s="2">
        <f t="shared" si="1"/>
        <v>0</v>
      </c>
      <c r="X58" s="7"/>
      <c r="Y58" s="30">
        <f>+(J58*D58)+(P58*E58)+(W58*$AH$7)+X58</f>
        <v>0</v>
      </c>
      <c r="Z58" s="2" t="s">
        <v>131</v>
      </c>
      <c r="AA58" s="9"/>
      <c r="AB58" s="22"/>
      <c r="AC58" s="2"/>
      <c r="AD58" s="5"/>
      <c r="AF58" s="2"/>
      <c r="AI58" s="2"/>
      <c r="AK58" s="23"/>
    </row>
    <row r="59" spans="1:37" x14ac:dyDescent="0.2">
      <c r="A59" s="2" t="s">
        <v>344</v>
      </c>
      <c r="B59" t="s">
        <v>345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/>
      <c r="P59" s="2">
        <f t="shared" si="0"/>
        <v>0</v>
      </c>
      <c r="Q59" s="2"/>
      <c r="R59" s="2"/>
      <c r="S59" s="2"/>
      <c r="T59" s="2"/>
      <c r="U59" s="2"/>
      <c r="V59" s="2"/>
      <c r="W59" s="2">
        <f t="shared" si="1"/>
        <v>0</v>
      </c>
      <c r="X59" s="7"/>
      <c r="Y59" s="30">
        <f>+(J59*D59)+(P59*E59)+(W59*$AH$7)+X59</f>
        <v>0</v>
      </c>
      <c r="Z59" s="29" t="s">
        <v>205</v>
      </c>
      <c r="AA59" s="9"/>
      <c r="AB59" s="7"/>
      <c r="AC59" s="2"/>
      <c r="AD59" s="5">
        <f>+Y59</f>
        <v>0</v>
      </c>
      <c r="AF59" s="2"/>
      <c r="AI59" s="2"/>
      <c r="AK59" s="23"/>
    </row>
    <row r="60" spans="1:37" x14ac:dyDescent="0.2">
      <c r="A60" s="2" t="s">
        <v>409</v>
      </c>
      <c r="B60" t="s">
        <v>269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/>
      <c r="P60" s="2">
        <f t="shared" si="0"/>
        <v>0</v>
      </c>
      <c r="Q60" s="2"/>
      <c r="R60" s="2"/>
      <c r="S60" s="2"/>
      <c r="T60" s="2"/>
      <c r="U60" s="2"/>
      <c r="V60" s="2"/>
      <c r="W60" s="2">
        <f t="shared" si="1"/>
        <v>0</v>
      </c>
      <c r="X60" s="7"/>
      <c r="Y60" s="30">
        <f>+(J60*D60)+(P60*E60)+(W60*$AH$7)+X60</f>
        <v>0</v>
      </c>
      <c r="Z60" s="2" t="s">
        <v>131</v>
      </c>
      <c r="AA60" s="9"/>
      <c r="AB60" s="7"/>
      <c r="AC60" s="2"/>
      <c r="AD60" s="5"/>
      <c r="AF60" s="2"/>
      <c r="AI60" s="2"/>
      <c r="AK60" s="23"/>
    </row>
    <row r="61" spans="1:37" x14ac:dyDescent="0.2">
      <c r="A61" s="2" t="s">
        <v>0</v>
      </c>
      <c r="B61" t="s">
        <v>44</v>
      </c>
      <c r="C61">
        <f>AF3</f>
        <v>7</v>
      </c>
      <c r="D61" s="5">
        <f>AG3</f>
        <v>34</v>
      </c>
      <c r="E61" s="5">
        <f>AH3</f>
        <v>27</v>
      </c>
      <c r="F61" s="10"/>
      <c r="G61" s="2"/>
      <c r="H61" s="2"/>
      <c r="I61" s="2"/>
      <c r="J61">
        <f>COUNT(F61:I61)</f>
        <v>0</v>
      </c>
      <c r="K61" s="2"/>
      <c r="L61" s="2"/>
      <c r="M61" s="2"/>
      <c r="N61" s="2"/>
      <c r="O61" s="2"/>
      <c r="P61" s="2">
        <f t="shared" si="0"/>
        <v>0</v>
      </c>
      <c r="Q61" s="2"/>
      <c r="R61" s="2"/>
      <c r="S61" s="2"/>
      <c r="T61" s="2"/>
      <c r="U61" s="2"/>
      <c r="V61" s="2"/>
      <c r="W61" s="2">
        <f t="shared" si="1"/>
        <v>0</v>
      </c>
      <c r="X61" s="7"/>
      <c r="Y61" s="30">
        <f>+(J61*D61)+(P61*E61)+(W61*$AH$7)+X61</f>
        <v>0</v>
      </c>
      <c r="Z61" s="2" t="s">
        <v>131</v>
      </c>
      <c r="AA61" s="22"/>
      <c r="AB61" s="24"/>
      <c r="AC61" s="2"/>
      <c r="AD61" s="5"/>
      <c r="AF61" s="2"/>
      <c r="AI61" s="2"/>
      <c r="AK61" s="23"/>
    </row>
    <row r="62" spans="1:37" x14ac:dyDescent="0.2">
      <c r="A62" s="2" t="s">
        <v>31</v>
      </c>
      <c r="B62" t="s">
        <v>44</v>
      </c>
      <c r="C62">
        <v>8</v>
      </c>
      <c r="D62" s="5">
        <f>+$AG$2</f>
        <v>29</v>
      </c>
      <c r="E62" s="5">
        <f>+$AH$2</f>
        <v>25</v>
      </c>
      <c r="F62" s="2"/>
      <c r="G62" s="2"/>
      <c r="H62" s="2"/>
      <c r="I62" s="2"/>
      <c r="J62">
        <f>COUNT(F62:I62)</f>
        <v>0</v>
      </c>
      <c r="K62" s="2"/>
      <c r="L62" s="2"/>
      <c r="M62" s="2"/>
      <c r="N62" s="2"/>
      <c r="O62" s="2"/>
      <c r="P62" s="2">
        <f t="shared" si="0"/>
        <v>0</v>
      </c>
      <c r="Q62" s="2"/>
      <c r="R62" s="2"/>
      <c r="S62" s="2"/>
      <c r="T62" s="2"/>
      <c r="U62" s="2"/>
      <c r="V62" s="2"/>
      <c r="W62" s="2">
        <f t="shared" si="1"/>
        <v>0</v>
      </c>
      <c r="X62" s="7"/>
      <c r="Y62" s="30">
        <f>+(J62*D62)+(P62*E62)+(W62*$AH$7)+X62</f>
        <v>0</v>
      </c>
      <c r="Z62" s="2" t="s">
        <v>131</v>
      </c>
      <c r="AA62" s="22"/>
      <c r="AB62" s="24"/>
      <c r="AC62" s="9"/>
      <c r="AD62" s="5"/>
      <c r="AF62" s="2"/>
      <c r="AI62" s="2"/>
      <c r="AK62" s="23"/>
    </row>
    <row r="63" spans="1:37" x14ac:dyDescent="0.2">
      <c r="A63" t="s">
        <v>424</v>
      </c>
      <c r="B63" t="s">
        <v>394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>COUNT(F63:I63)</f>
        <v>0</v>
      </c>
      <c r="K63" s="2"/>
      <c r="L63" s="2"/>
      <c r="M63" s="2"/>
      <c r="N63" s="2"/>
      <c r="O63" s="2"/>
      <c r="P63" s="2">
        <f t="shared" si="0"/>
        <v>0</v>
      </c>
      <c r="Q63" s="2"/>
      <c r="R63" s="2"/>
      <c r="S63" s="2"/>
      <c r="T63" s="2"/>
      <c r="U63" s="2"/>
      <c r="V63" s="2"/>
      <c r="W63" s="2">
        <f t="shared" si="1"/>
        <v>0</v>
      </c>
      <c r="X63" s="7"/>
      <c r="Y63" s="30">
        <f>+(J63*D63)+(P63*E63)+(W63*$AH$7)+X63</f>
        <v>0</v>
      </c>
      <c r="Z63" s="29" t="s">
        <v>205</v>
      </c>
      <c r="AA63" s="22"/>
      <c r="AB63" s="24"/>
      <c r="AC63" s="2"/>
      <c r="AD63" s="5">
        <v>0</v>
      </c>
      <c r="AF63" s="2"/>
      <c r="AI63" s="2"/>
      <c r="AK63" s="23"/>
    </row>
    <row r="64" spans="1:37" x14ac:dyDescent="0.2">
      <c r="A64" t="s">
        <v>396</v>
      </c>
      <c r="B64" s="2" t="s">
        <v>394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>COUNT(F64:I64)</f>
        <v>0</v>
      </c>
      <c r="K64" s="2"/>
      <c r="L64" s="2"/>
      <c r="M64" s="2"/>
      <c r="N64" s="2"/>
      <c r="O64" s="2"/>
      <c r="P64" s="2">
        <f t="shared" si="0"/>
        <v>0</v>
      </c>
      <c r="Q64" s="2"/>
      <c r="R64" s="2"/>
      <c r="S64" s="2"/>
      <c r="T64" s="2"/>
      <c r="U64" s="2"/>
      <c r="V64" s="2"/>
      <c r="W64" s="2">
        <f t="shared" si="1"/>
        <v>0</v>
      </c>
      <c r="X64" s="7"/>
      <c r="Y64" s="30">
        <f>+(J64*D64)+(P64*E64)+(W64*$AH$7)+X64</f>
        <v>0</v>
      </c>
      <c r="Z64" s="2" t="s">
        <v>131</v>
      </c>
      <c r="AA64" s="22"/>
      <c r="AB64" s="24"/>
      <c r="AC64" s="2"/>
      <c r="AD64" s="5">
        <v>0</v>
      </c>
      <c r="AF64" s="2"/>
      <c r="AI64" s="2"/>
      <c r="AK64" s="23"/>
    </row>
    <row r="65" spans="1:37" x14ac:dyDescent="0.2">
      <c r="A65" s="2" t="s">
        <v>184</v>
      </c>
      <c r="B65" t="s">
        <v>185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>COUNT(F65:I65)</f>
        <v>0</v>
      </c>
      <c r="K65" s="2">
        <v>60199</v>
      </c>
      <c r="L65" s="2"/>
      <c r="M65" s="2"/>
      <c r="N65" s="2"/>
      <c r="O65" s="2"/>
      <c r="P65" s="2">
        <f t="shared" si="0"/>
        <v>1</v>
      </c>
      <c r="Q65" s="2"/>
      <c r="R65" s="2"/>
      <c r="S65" s="2"/>
      <c r="T65" s="2"/>
      <c r="U65" s="2"/>
      <c r="V65" s="2"/>
      <c r="W65" s="2">
        <f t="shared" si="1"/>
        <v>0</v>
      </c>
      <c r="X65" s="7"/>
      <c r="Y65" s="30">
        <f>+(J65*D65)+(P65*E65)+(W65*$AH$7)+X65</f>
        <v>29</v>
      </c>
      <c r="Z65" s="2" t="s">
        <v>131</v>
      </c>
      <c r="AA65" s="9">
        <v>42874</v>
      </c>
      <c r="AB65" s="22"/>
      <c r="AD65" s="5"/>
      <c r="AF65" s="2"/>
      <c r="AI65" s="2"/>
      <c r="AK65" s="23"/>
    </row>
    <row r="66" spans="1:37" x14ac:dyDescent="0.2">
      <c r="A66" s="2" t="s">
        <v>81</v>
      </c>
      <c r="B66" t="s">
        <v>157</v>
      </c>
      <c r="C66">
        <v>8</v>
      </c>
      <c r="D66" s="5">
        <f>+$AG$2</f>
        <v>29</v>
      </c>
      <c r="E66" s="5">
        <f>+$AH$2</f>
        <v>25</v>
      </c>
      <c r="F66" s="2"/>
      <c r="G66" s="2"/>
      <c r="H66" s="2"/>
      <c r="I66" s="2"/>
      <c r="J66">
        <f>COUNT(F66:I66)</f>
        <v>0</v>
      </c>
      <c r="K66" s="2"/>
      <c r="L66" s="2"/>
      <c r="M66" s="2"/>
      <c r="N66" s="2"/>
      <c r="O66" s="2"/>
      <c r="P66" s="2">
        <f t="shared" si="0"/>
        <v>0</v>
      </c>
      <c r="Q66" s="2"/>
      <c r="R66" s="2"/>
      <c r="S66" s="2"/>
      <c r="T66" s="2"/>
      <c r="U66" s="2"/>
      <c r="V66" s="2"/>
      <c r="W66" s="2">
        <f t="shared" si="1"/>
        <v>0</v>
      </c>
      <c r="X66" s="7"/>
      <c r="Y66" s="30">
        <f>+(J66*D66)+(P66*E66)+(W66*$AH$7)+X66</f>
        <v>0</v>
      </c>
      <c r="Z66" s="2" t="s">
        <v>131</v>
      </c>
      <c r="AA66" s="9"/>
      <c r="AB66" s="22"/>
      <c r="AC66" s="2"/>
      <c r="AD66" s="5"/>
      <c r="AF66" s="2"/>
      <c r="AI66" s="2"/>
      <c r="AK66" s="23"/>
    </row>
    <row r="67" spans="1:37" x14ac:dyDescent="0.2">
      <c r="A67" s="2" t="s">
        <v>302</v>
      </c>
      <c r="B67" t="s">
        <v>303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>COUNT(F67:I67)</f>
        <v>0</v>
      </c>
      <c r="K67" s="2"/>
      <c r="L67" s="2"/>
      <c r="M67" s="2"/>
      <c r="N67" s="2"/>
      <c r="O67" s="2"/>
      <c r="P67" s="2">
        <f t="shared" si="0"/>
        <v>0</v>
      </c>
      <c r="Q67" s="2"/>
      <c r="R67" s="2"/>
      <c r="S67" s="2"/>
      <c r="T67" s="2"/>
      <c r="U67" s="2"/>
      <c r="V67" s="2"/>
      <c r="W67" s="2">
        <f t="shared" si="1"/>
        <v>0</v>
      </c>
      <c r="X67" s="7"/>
      <c r="Y67" s="30">
        <f>+(J67*D67)+(P67*E67)+(W67*$AH$7)+X67</f>
        <v>0</v>
      </c>
      <c r="Z67" s="2" t="s">
        <v>131</v>
      </c>
      <c r="AA67" s="9"/>
      <c r="AB67" s="22"/>
      <c r="AC67" s="2"/>
      <c r="AD67" s="5"/>
      <c r="AF67" s="2"/>
      <c r="AI67" s="2"/>
      <c r="AK67" s="23"/>
    </row>
    <row r="68" spans="1:37" x14ac:dyDescent="0.2">
      <c r="A68" s="2" t="s">
        <v>264</v>
      </c>
      <c r="B68" t="s">
        <v>263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>COUNT(F68:I68)</f>
        <v>0</v>
      </c>
      <c r="K68" s="2">
        <v>60198</v>
      </c>
      <c r="L68" s="2"/>
      <c r="M68" s="2"/>
      <c r="N68" s="2"/>
      <c r="O68" s="2"/>
      <c r="P68" s="2">
        <f t="shared" si="0"/>
        <v>1</v>
      </c>
      <c r="Q68" s="2"/>
      <c r="R68" s="2"/>
      <c r="S68" s="2"/>
      <c r="T68" s="2"/>
      <c r="U68" s="2"/>
      <c r="V68" s="2"/>
      <c r="W68" s="2">
        <f t="shared" si="1"/>
        <v>0</v>
      </c>
      <c r="X68" s="7"/>
      <c r="Y68" s="30">
        <f>+(J68*D68)+(P68*E68)+(W68*$AH$7)+X68</f>
        <v>25</v>
      </c>
      <c r="Z68" s="2" t="s">
        <v>131</v>
      </c>
      <c r="AA68" s="9">
        <v>42874</v>
      </c>
      <c r="AB68" s="7"/>
      <c r="AC68" s="9"/>
      <c r="AD68" s="7"/>
      <c r="AE68" s="2"/>
      <c r="AI68" s="2"/>
      <c r="AK68" s="23"/>
    </row>
    <row r="69" spans="1:37" x14ac:dyDescent="0.2">
      <c r="A69" s="2" t="s">
        <v>410</v>
      </c>
      <c r="B69" t="s">
        <v>263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>COUNT(F69:I69)</f>
        <v>0</v>
      </c>
      <c r="K69" s="2"/>
      <c r="L69" s="2"/>
      <c r="M69" s="2"/>
      <c r="N69" s="2"/>
      <c r="O69" s="2"/>
      <c r="P69" s="2">
        <f t="shared" ref="P69:P134" si="2">COUNT(K69:O69)</f>
        <v>0</v>
      </c>
      <c r="Q69" s="2"/>
      <c r="R69" s="2"/>
      <c r="S69" s="2"/>
      <c r="T69" s="2"/>
      <c r="U69" s="2"/>
      <c r="V69" s="2"/>
      <c r="W69" s="2">
        <f t="shared" ref="W69:W132" si="3">COUNT(Q69:V69)</f>
        <v>0</v>
      </c>
      <c r="X69" s="7"/>
      <c r="Y69" s="30">
        <f>+(J69*D69)+(P69*E69)+(W69*$AH$7)+X69</f>
        <v>0</v>
      </c>
      <c r="Z69" s="2" t="s">
        <v>131</v>
      </c>
      <c r="AA69" s="9"/>
      <c r="AB69" s="7"/>
      <c r="AC69" s="9"/>
      <c r="AD69" s="7"/>
      <c r="AE69" s="2"/>
      <c r="AI69" s="2"/>
      <c r="AK69" s="23"/>
    </row>
    <row r="70" spans="1:37" x14ac:dyDescent="0.2">
      <c r="A70" t="s">
        <v>87</v>
      </c>
      <c r="B70" t="s">
        <v>88</v>
      </c>
      <c r="C70">
        <v>8</v>
      </c>
      <c r="D70" s="5">
        <f>+$AG$2</f>
        <v>29</v>
      </c>
      <c r="E70" s="5">
        <f>+$AH$2</f>
        <v>25</v>
      </c>
      <c r="F70" s="2"/>
      <c r="G70" s="2"/>
      <c r="H70" s="2"/>
      <c r="I70" s="2"/>
      <c r="J70">
        <f>COUNT(F70:I70)</f>
        <v>0</v>
      </c>
      <c r="K70" s="2"/>
      <c r="L70" s="2"/>
      <c r="M70" s="2"/>
      <c r="N70" s="2"/>
      <c r="O70" s="2"/>
      <c r="P70" s="2">
        <f t="shared" si="2"/>
        <v>0</v>
      </c>
      <c r="Q70" s="2"/>
      <c r="R70" s="2"/>
      <c r="S70" s="2"/>
      <c r="T70" s="2"/>
      <c r="U70" s="2"/>
      <c r="V70" s="2"/>
      <c r="W70" s="2">
        <f t="shared" si="3"/>
        <v>0</v>
      </c>
      <c r="X70" s="7"/>
      <c r="Y70" s="30">
        <f>+(J70*D70)+(P70*E70)+(W70*$AH$7)+X70</f>
        <v>0</v>
      </c>
      <c r="Z70" s="2" t="s">
        <v>131</v>
      </c>
      <c r="AA70" s="9"/>
      <c r="AB70" s="22"/>
      <c r="AC70" s="8"/>
      <c r="AD70" s="22"/>
      <c r="AE70" s="10"/>
      <c r="AI70" s="2"/>
      <c r="AK70" s="23"/>
    </row>
    <row r="71" spans="1:37" x14ac:dyDescent="0.2">
      <c r="A71" t="s">
        <v>3</v>
      </c>
      <c r="B71" t="s">
        <v>4</v>
      </c>
      <c r="C71">
        <v>6</v>
      </c>
      <c r="D71" s="5">
        <f>+$AG$4</f>
        <v>40</v>
      </c>
      <c r="E71" s="5">
        <f>+$AH$4</f>
        <v>29</v>
      </c>
      <c r="F71" s="2"/>
      <c r="G71" s="2"/>
      <c r="H71" s="2"/>
      <c r="I71" s="2"/>
      <c r="J71">
        <f>COUNT(F71:I71)</f>
        <v>0</v>
      </c>
      <c r="K71" s="2"/>
      <c r="L71" s="2"/>
      <c r="M71" s="2"/>
      <c r="N71" s="2"/>
      <c r="O71" s="2"/>
      <c r="P71" s="2">
        <f t="shared" si="2"/>
        <v>0</v>
      </c>
      <c r="Q71" s="2"/>
      <c r="R71" s="2"/>
      <c r="S71" s="2"/>
      <c r="T71" s="2"/>
      <c r="U71" s="2"/>
      <c r="V71" s="2"/>
      <c r="W71" s="2">
        <f t="shared" si="3"/>
        <v>0</v>
      </c>
      <c r="X71" s="7"/>
      <c r="Y71" s="30">
        <f>+(J71*D71)+(P71*E71)+(W71*$AH$7)+X71</f>
        <v>0</v>
      </c>
      <c r="Z71" s="2" t="s">
        <v>131</v>
      </c>
      <c r="AA71" s="9"/>
      <c r="AB71" s="22"/>
      <c r="AC71" s="8"/>
      <c r="AD71" s="7"/>
      <c r="AE71" s="2"/>
      <c r="AI71" s="2"/>
      <c r="AK71" s="23"/>
    </row>
    <row r="72" spans="1:37" x14ac:dyDescent="0.2">
      <c r="A72" s="2" t="s">
        <v>356</v>
      </c>
      <c r="B72" t="s">
        <v>357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>COUNT(F72:I72)</f>
        <v>0</v>
      </c>
      <c r="K72" s="2"/>
      <c r="L72" s="2"/>
      <c r="M72" s="2"/>
      <c r="N72" s="2"/>
      <c r="O72" s="2"/>
      <c r="P72" s="2">
        <f t="shared" si="2"/>
        <v>0</v>
      </c>
      <c r="Q72" s="2"/>
      <c r="R72" s="2"/>
      <c r="S72" s="2"/>
      <c r="T72" s="2"/>
      <c r="U72" s="2"/>
      <c r="V72" s="2"/>
      <c r="W72" s="2">
        <f t="shared" si="3"/>
        <v>0</v>
      </c>
      <c r="X72" s="7"/>
      <c r="Y72" s="30">
        <f>+(J72*D72)+(P72*E72)+(W72*$AH$7)+X72</f>
        <v>0</v>
      </c>
      <c r="Z72" s="2" t="s">
        <v>131</v>
      </c>
      <c r="AA72" s="9"/>
      <c r="AB72" s="7"/>
      <c r="AC72" s="8"/>
      <c r="AD72" s="7"/>
      <c r="AE72" s="2"/>
      <c r="AI72" s="2"/>
    </row>
    <row r="73" spans="1:37" x14ac:dyDescent="0.2">
      <c r="A73" s="2" t="s">
        <v>417</v>
      </c>
      <c r="B73" t="s">
        <v>418</v>
      </c>
      <c r="C73">
        <v>8</v>
      </c>
      <c r="D73" s="5">
        <v>29</v>
      </c>
      <c r="E73" s="5">
        <v>25</v>
      </c>
      <c r="F73" s="2"/>
      <c r="G73" s="2"/>
      <c r="H73" s="2"/>
      <c r="I73" s="2"/>
      <c r="J73">
        <f>COUNT(F73:I73)</f>
        <v>0</v>
      </c>
      <c r="K73" s="2"/>
      <c r="L73" s="2"/>
      <c r="M73" s="2"/>
      <c r="N73" s="2"/>
      <c r="O73" s="2"/>
      <c r="P73" s="2">
        <f t="shared" si="2"/>
        <v>0</v>
      </c>
      <c r="Q73" s="2"/>
      <c r="R73" s="2"/>
      <c r="S73" s="2"/>
      <c r="T73" s="2"/>
      <c r="U73" s="2"/>
      <c r="V73" s="2"/>
      <c r="W73" s="2">
        <f t="shared" si="3"/>
        <v>0</v>
      </c>
      <c r="X73" s="7"/>
      <c r="Y73" s="30">
        <f>+(J73*D73)+(P73*E73)+(W73*$AH$7)+X73</f>
        <v>0</v>
      </c>
      <c r="Z73" s="2" t="s">
        <v>131</v>
      </c>
      <c r="AA73" s="9"/>
      <c r="AB73" s="7"/>
      <c r="AC73" s="8"/>
      <c r="AD73" s="7"/>
      <c r="AE73" s="2"/>
    </row>
    <row r="74" spans="1:37" x14ac:dyDescent="0.2">
      <c r="A74" t="s">
        <v>326</v>
      </c>
      <c r="B74" t="s">
        <v>327</v>
      </c>
      <c r="C74">
        <v>8</v>
      </c>
      <c r="D74" s="5">
        <v>29</v>
      </c>
      <c r="E74" s="5">
        <v>25</v>
      </c>
      <c r="F74" s="2"/>
      <c r="G74" s="2"/>
      <c r="H74" s="2"/>
      <c r="I74" s="2"/>
      <c r="J74">
        <f>COUNT(F74:I74)</f>
        <v>0</v>
      </c>
      <c r="K74" s="2"/>
      <c r="L74" s="2"/>
      <c r="M74" s="2"/>
      <c r="N74" s="2"/>
      <c r="O74" s="2"/>
      <c r="P74" s="2">
        <f t="shared" si="2"/>
        <v>0</v>
      </c>
      <c r="Q74" s="2"/>
      <c r="R74" s="2"/>
      <c r="S74" s="2"/>
      <c r="T74" s="2"/>
      <c r="U74" s="2"/>
      <c r="V74" s="2"/>
      <c r="W74" s="2">
        <f t="shared" si="3"/>
        <v>0</v>
      </c>
      <c r="X74" s="7"/>
      <c r="Y74" s="30">
        <f>+(J74*D74)+(P74*E74)+(W74*$AH$7)+X74</f>
        <v>0</v>
      </c>
      <c r="Z74" s="2" t="s">
        <v>131</v>
      </c>
      <c r="AA74" s="9"/>
      <c r="AB74" s="7"/>
      <c r="AC74" s="8"/>
      <c r="AD74" s="7"/>
      <c r="AE74" s="2"/>
    </row>
    <row r="75" spans="1:37" x14ac:dyDescent="0.2">
      <c r="A75" t="s">
        <v>77</v>
      </c>
      <c r="B75" t="s">
        <v>288</v>
      </c>
      <c r="C75">
        <v>8</v>
      </c>
      <c r="D75" s="5">
        <v>29</v>
      </c>
      <c r="E75" s="5">
        <v>25</v>
      </c>
      <c r="F75" s="2"/>
      <c r="G75" s="2"/>
      <c r="H75" s="2"/>
      <c r="I75" s="2"/>
      <c r="J75">
        <f>COUNT(F75:I75)</f>
        <v>0</v>
      </c>
      <c r="K75" s="2"/>
      <c r="L75" s="2"/>
      <c r="M75" s="2"/>
      <c r="N75" s="2"/>
      <c r="O75" s="2"/>
      <c r="P75" s="2">
        <f t="shared" si="2"/>
        <v>0</v>
      </c>
      <c r="Q75" s="2"/>
      <c r="R75" s="2"/>
      <c r="S75" s="2"/>
      <c r="T75" s="2"/>
      <c r="U75" s="2"/>
      <c r="V75" s="2"/>
      <c r="W75" s="2">
        <f t="shared" si="3"/>
        <v>0</v>
      </c>
      <c r="X75" s="7"/>
      <c r="Y75" s="30">
        <f>+(J75*D75)+(P75*E75)+(W75*$AH$7)+X75</f>
        <v>0</v>
      </c>
      <c r="Z75" s="2" t="s">
        <v>131</v>
      </c>
      <c r="AA75" s="9"/>
      <c r="AB75" s="22"/>
      <c r="AC75" s="2"/>
      <c r="AD75" s="5"/>
    </row>
    <row r="76" spans="1:37" x14ac:dyDescent="0.2">
      <c r="A76" t="s">
        <v>337</v>
      </c>
      <c r="B76" t="s">
        <v>328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>COUNT(F76:I76)</f>
        <v>0</v>
      </c>
      <c r="K76" s="2">
        <v>60197</v>
      </c>
      <c r="L76" s="2"/>
      <c r="M76" s="2"/>
      <c r="N76" s="2"/>
      <c r="O76" s="2"/>
      <c r="P76" s="2">
        <f t="shared" si="2"/>
        <v>1</v>
      </c>
      <c r="Q76" s="2"/>
      <c r="R76" s="2"/>
      <c r="S76" s="2"/>
      <c r="T76" s="2"/>
      <c r="U76" s="2"/>
      <c r="V76" s="2"/>
      <c r="W76" s="2">
        <f t="shared" si="3"/>
        <v>0</v>
      </c>
      <c r="X76" s="7"/>
      <c r="Y76" s="30">
        <f>+(J76*D76)+(P76*E76)+(W76*$AH$7)+X76</f>
        <v>25</v>
      </c>
      <c r="Z76" s="2" t="s">
        <v>131</v>
      </c>
      <c r="AA76" s="9">
        <v>42874</v>
      </c>
      <c r="AB76" s="22"/>
      <c r="AC76" s="2"/>
      <c r="AD76" s="5"/>
    </row>
    <row r="77" spans="1:37" x14ac:dyDescent="0.2">
      <c r="A77" s="2" t="s">
        <v>411</v>
      </c>
      <c r="B77" t="s">
        <v>425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>COUNT(F77:I77)</f>
        <v>0</v>
      </c>
      <c r="K77" s="2"/>
      <c r="L77" s="2"/>
      <c r="M77" s="2"/>
      <c r="N77" s="2"/>
      <c r="O77" s="2"/>
      <c r="P77" s="2">
        <f t="shared" si="2"/>
        <v>0</v>
      </c>
      <c r="Q77" s="2"/>
      <c r="R77" s="2"/>
      <c r="S77" s="2"/>
      <c r="T77" s="2"/>
      <c r="U77" s="2"/>
      <c r="V77" s="2"/>
      <c r="W77" s="2">
        <f t="shared" si="3"/>
        <v>0</v>
      </c>
      <c r="X77" s="7"/>
      <c r="Y77" s="30">
        <f>+(J77*D77)+(P77*E77)+(W77*$AH$7)+X77</f>
        <v>0</v>
      </c>
      <c r="Z77" s="2" t="s">
        <v>131</v>
      </c>
      <c r="AA77" s="9"/>
      <c r="AB77" s="7"/>
      <c r="AC77" s="9"/>
      <c r="AD77" s="7"/>
      <c r="AE77" s="2"/>
    </row>
    <row r="78" spans="1:37" x14ac:dyDescent="0.2">
      <c r="A78" t="s">
        <v>54</v>
      </c>
      <c r="B78" t="s">
        <v>196</v>
      </c>
      <c r="C78">
        <v>7</v>
      </c>
      <c r="D78" s="5">
        <v>34</v>
      </c>
      <c r="E78" s="5">
        <v>27</v>
      </c>
      <c r="F78" s="2"/>
      <c r="G78" s="2"/>
      <c r="H78" s="2"/>
      <c r="I78" s="2"/>
      <c r="J78">
        <f>COUNT(F78:I78)</f>
        <v>0</v>
      </c>
      <c r="K78" s="2"/>
      <c r="L78" s="2"/>
      <c r="M78" s="2"/>
      <c r="N78" s="2"/>
      <c r="O78" s="2"/>
      <c r="P78" s="2">
        <f t="shared" si="2"/>
        <v>0</v>
      </c>
      <c r="Q78" s="2"/>
      <c r="R78" s="2"/>
      <c r="S78" s="2"/>
      <c r="T78" s="2"/>
      <c r="U78" s="2"/>
      <c r="V78" s="2"/>
      <c r="W78" s="2">
        <f t="shared" si="3"/>
        <v>0</v>
      </c>
      <c r="X78" s="7"/>
      <c r="Y78" s="30">
        <f>+(J78*D78)+(P78*E78)+(W78*$AH$7)+X78</f>
        <v>0</v>
      </c>
      <c r="Z78" s="2" t="s">
        <v>131</v>
      </c>
      <c r="AA78" s="9"/>
      <c r="AB78" s="22"/>
      <c r="AC78" s="8"/>
      <c r="AD78" s="7"/>
      <c r="AE78" s="2"/>
      <c r="AI78" s="2"/>
    </row>
    <row r="79" spans="1:37" x14ac:dyDescent="0.2">
      <c r="A79" t="s">
        <v>7</v>
      </c>
      <c r="B79" t="s">
        <v>8</v>
      </c>
      <c r="C79">
        <v>5</v>
      </c>
      <c r="D79" s="5">
        <f>+$AG$5</f>
        <v>47</v>
      </c>
      <c r="E79" s="5">
        <f>+$AH$5</f>
        <v>32</v>
      </c>
      <c r="F79" s="2"/>
      <c r="G79" s="2"/>
      <c r="H79" s="2"/>
      <c r="I79" s="2"/>
      <c r="J79">
        <f>COUNT(F79:I79)</f>
        <v>0</v>
      </c>
      <c r="K79" s="2"/>
      <c r="L79" s="2"/>
      <c r="M79" s="2"/>
      <c r="N79" s="2"/>
      <c r="O79" s="2"/>
      <c r="P79" s="2">
        <f t="shared" si="2"/>
        <v>0</v>
      </c>
      <c r="Q79" s="2"/>
      <c r="R79" s="2"/>
      <c r="S79" s="2"/>
      <c r="T79" s="2"/>
      <c r="U79" s="2"/>
      <c r="V79" s="2"/>
      <c r="W79" s="2">
        <f t="shared" si="3"/>
        <v>0</v>
      </c>
      <c r="X79" s="7"/>
      <c r="Y79" s="30">
        <f>+(J79*D79)+(P79*E79)+(W79*$AH$7)+X79</f>
        <v>0</v>
      </c>
      <c r="Z79" s="2" t="s">
        <v>131</v>
      </c>
      <c r="AA79" s="9"/>
      <c r="AB79" s="22"/>
      <c r="AC79" s="8"/>
      <c r="AD79" s="7"/>
      <c r="AE79" s="2"/>
    </row>
    <row r="80" spans="1:37" x14ac:dyDescent="0.2">
      <c r="A80" t="s">
        <v>98</v>
      </c>
      <c r="B80" t="s">
        <v>412</v>
      </c>
      <c r="C80">
        <v>8</v>
      </c>
      <c r="D80" s="5">
        <v>29</v>
      </c>
      <c r="E80" s="5">
        <v>25</v>
      </c>
      <c r="F80" s="2"/>
      <c r="G80" s="2"/>
      <c r="H80" s="2"/>
      <c r="I80" s="2"/>
      <c r="J80">
        <f>COUNT(F80:I80)</f>
        <v>0</v>
      </c>
      <c r="K80" s="2"/>
      <c r="L80" s="2"/>
      <c r="M80" s="2"/>
      <c r="N80" s="2"/>
      <c r="O80" s="2"/>
      <c r="P80" s="2">
        <f t="shared" si="2"/>
        <v>0</v>
      </c>
      <c r="Q80" s="2"/>
      <c r="R80" s="2"/>
      <c r="S80" s="2"/>
      <c r="T80" s="2"/>
      <c r="U80" s="2"/>
      <c r="V80" s="2"/>
      <c r="W80" s="2">
        <f t="shared" si="3"/>
        <v>0</v>
      </c>
      <c r="X80" s="7"/>
      <c r="Y80" s="30">
        <f>+(J80*D80)+(P80*E80)+(W80*$AH$7)+X80</f>
        <v>0</v>
      </c>
      <c r="Z80" s="2" t="s">
        <v>131</v>
      </c>
      <c r="AA80" s="9"/>
      <c r="AB80" s="22"/>
      <c r="AC80" s="8"/>
      <c r="AD80" s="7"/>
      <c r="AE80" s="2"/>
    </row>
    <row r="81" spans="1:35" x14ac:dyDescent="0.2">
      <c r="A81" t="s">
        <v>78</v>
      </c>
      <c r="B81" t="s">
        <v>79</v>
      </c>
      <c r="C81">
        <v>6</v>
      </c>
      <c r="D81" s="5">
        <v>40</v>
      </c>
      <c r="E81" s="5">
        <v>29</v>
      </c>
      <c r="F81" s="2"/>
      <c r="G81" s="2"/>
      <c r="H81" s="2"/>
      <c r="I81" s="2"/>
      <c r="J81">
        <f>COUNT(F81:I81)</f>
        <v>0</v>
      </c>
      <c r="K81" s="2"/>
      <c r="L81" s="2"/>
      <c r="M81" s="2"/>
      <c r="N81" s="2"/>
      <c r="O81" s="2"/>
      <c r="P81" s="2">
        <f t="shared" si="2"/>
        <v>0</v>
      </c>
      <c r="Q81" s="2"/>
      <c r="R81" s="2"/>
      <c r="S81" s="2"/>
      <c r="T81" s="2"/>
      <c r="U81" s="2"/>
      <c r="V81" s="2"/>
      <c r="W81" s="2">
        <f t="shared" si="3"/>
        <v>0</v>
      </c>
      <c r="X81" s="7"/>
      <c r="Y81" s="30">
        <f>+(J81*D81)+(P81*E81)+(W81*$AH$7)+X81</f>
        <v>0</v>
      </c>
      <c r="Z81" s="2" t="s">
        <v>131</v>
      </c>
      <c r="AA81" s="9"/>
      <c r="AB81" s="7"/>
      <c r="AC81" s="2"/>
      <c r="AD81" s="5"/>
    </row>
    <row r="82" spans="1:35" x14ac:dyDescent="0.2">
      <c r="A82" t="s">
        <v>281</v>
      </c>
      <c r="B82" t="s">
        <v>282</v>
      </c>
      <c r="C82">
        <v>8</v>
      </c>
      <c r="D82" s="5">
        <v>29</v>
      </c>
      <c r="E82" s="5">
        <v>25</v>
      </c>
      <c r="F82" s="2"/>
      <c r="G82" s="2"/>
      <c r="H82" s="2"/>
      <c r="I82" s="2"/>
      <c r="J82">
        <f>COUNT(F82:I82)</f>
        <v>0</v>
      </c>
      <c r="K82" s="2"/>
      <c r="L82" s="2"/>
      <c r="M82" s="2"/>
      <c r="N82" s="2"/>
      <c r="O82" s="2"/>
      <c r="P82" s="2">
        <f t="shared" si="2"/>
        <v>0</v>
      </c>
      <c r="Q82" s="2"/>
      <c r="R82" s="2"/>
      <c r="S82" s="2"/>
      <c r="T82" s="2"/>
      <c r="U82" s="2"/>
      <c r="V82" s="2"/>
      <c r="W82" s="2">
        <f t="shared" si="3"/>
        <v>0</v>
      </c>
      <c r="X82" s="7"/>
      <c r="Y82" s="30">
        <f>+(J82*D82)+(P82*E82)+(W82*$AH$7)+X82</f>
        <v>0</v>
      </c>
      <c r="Z82" s="2" t="s">
        <v>131</v>
      </c>
      <c r="AA82" s="9"/>
      <c r="AB82" s="9"/>
      <c r="AD82" s="5"/>
    </row>
    <row r="83" spans="1:35" x14ac:dyDescent="0.2">
      <c r="A83" t="s">
        <v>20</v>
      </c>
      <c r="B83" t="s">
        <v>381</v>
      </c>
      <c r="C83">
        <v>8</v>
      </c>
      <c r="D83" s="5">
        <v>29</v>
      </c>
      <c r="E83" s="5">
        <v>25</v>
      </c>
      <c r="F83" s="2"/>
      <c r="G83" s="2"/>
      <c r="H83" s="2"/>
      <c r="I83" s="2"/>
      <c r="J83">
        <f>COUNT(F83:I83)</f>
        <v>0</v>
      </c>
      <c r="K83" s="2"/>
      <c r="L83" s="2"/>
      <c r="M83" s="2"/>
      <c r="N83" s="2"/>
      <c r="O83" s="2"/>
      <c r="P83" s="2">
        <f t="shared" si="2"/>
        <v>0</v>
      </c>
      <c r="Q83" s="2"/>
      <c r="R83" s="2"/>
      <c r="S83" s="2"/>
      <c r="T83" s="2"/>
      <c r="U83" s="2"/>
      <c r="V83" s="2"/>
      <c r="W83" s="2">
        <f t="shared" si="3"/>
        <v>0</v>
      </c>
      <c r="X83" s="7"/>
      <c r="Y83" s="30">
        <f>+(J83*D83)+(P83*E83)+(W83*$AH$7)+X83</f>
        <v>0</v>
      </c>
      <c r="Z83" s="2" t="s">
        <v>131</v>
      </c>
      <c r="AA83" s="9"/>
      <c r="AB83" s="9"/>
      <c r="AD83" s="5"/>
    </row>
    <row r="84" spans="1:35" x14ac:dyDescent="0.2">
      <c r="A84" t="s">
        <v>246</v>
      </c>
      <c r="B84" t="s">
        <v>247</v>
      </c>
      <c r="C84">
        <v>8</v>
      </c>
      <c r="D84" s="5">
        <f>+$AG$2</f>
        <v>29</v>
      </c>
      <c r="E84" s="5">
        <f>+$AH$2</f>
        <v>25</v>
      </c>
      <c r="F84" s="2"/>
      <c r="G84" s="2"/>
      <c r="H84" s="2"/>
      <c r="I84" s="2"/>
      <c r="J84">
        <f>COUNT(F84:I84)</f>
        <v>0</v>
      </c>
      <c r="K84" s="2">
        <v>60197</v>
      </c>
      <c r="L84" s="2"/>
      <c r="M84" s="2"/>
      <c r="N84" s="2"/>
      <c r="O84" s="2"/>
      <c r="P84" s="2">
        <f t="shared" si="2"/>
        <v>1</v>
      </c>
      <c r="Q84" s="2"/>
      <c r="R84" s="2"/>
      <c r="S84" s="2"/>
      <c r="T84" s="2"/>
      <c r="U84" s="2"/>
      <c r="V84" s="2"/>
      <c r="W84" s="2">
        <f t="shared" si="3"/>
        <v>0</v>
      </c>
      <c r="X84" s="7"/>
      <c r="Y84" s="30">
        <f>+(J84*D84)+(P84*E84)+(W84*$AH$7)+X84</f>
        <v>25</v>
      </c>
      <c r="Z84" s="2" t="s">
        <v>131</v>
      </c>
      <c r="AA84" s="9">
        <v>42874</v>
      </c>
      <c r="AB84" s="9"/>
      <c r="AC84" s="8"/>
      <c r="AD84" s="7"/>
      <c r="AE84" s="9"/>
    </row>
    <row r="85" spans="1:35" x14ac:dyDescent="0.2">
      <c r="A85" s="2" t="s">
        <v>45</v>
      </c>
      <c r="B85" t="s">
        <v>46</v>
      </c>
      <c r="C85">
        <v>7</v>
      </c>
      <c r="D85" s="5">
        <v>34</v>
      </c>
      <c r="E85" s="5">
        <v>27</v>
      </c>
      <c r="F85" s="2">
        <v>60197</v>
      </c>
      <c r="G85" s="2"/>
      <c r="H85" s="2"/>
      <c r="I85" s="2"/>
      <c r="J85">
        <f>COUNT(F85:I85)</f>
        <v>1</v>
      </c>
      <c r="K85" s="2"/>
      <c r="L85" s="2"/>
      <c r="M85" s="2"/>
      <c r="N85" s="2"/>
      <c r="O85" s="2"/>
      <c r="P85" s="2">
        <f t="shared" si="2"/>
        <v>0</v>
      </c>
      <c r="Q85" s="2"/>
      <c r="R85" s="2"/>
      <c r="S85" s="2"/>
      <c r="T85" s="2"/>
      <c r="U85" s="2"/>
      <c r="V85" s="2"/>
      <c r="W85" s="2">
        <f t="shared" si="3"/>
        <v>0</v>
      </c>
      <c r="X85" s="7"/>
      <c r="Y85" s="30">
        <f>+(J85*D85)+(P85*E85)+(W85*$AH$7)+X85</f>
        <v>34</v>
      </c>
      <c r="Z85" s="2" t="s">
        <v>131</v>
      </c>
      <c r="AA85" s="9">
        <v>42874</v>
      </c>
      <c r="AB85" s="9"/>
      <c r="AC85" s="8"/>
      <c r="AD85" s="7"/>
      <c r="AE85" s="2"/>
    </row>
    <row r="86" spans="1:35" x14ac:dyDescent="0.2">
      <c r="A86" s="2" t="s">
        <v>80</v>
      </c>
      <c r="B86" t="s">
        <v>154</v>
      </c>
      <c r="C86">
        <v>6</v>
      </c>
      <c r="D86" s="5">
        <f>+$AG$4</f>
        <v>40</v>
      </c>
      <c r="E86" s="5">
        <f>+$AH$4</f>
        <v>29</v>
      </c>
      <c r="F86" s="2"/>
      <c r="G86" s="2"/>
      <c r="H86" s="2"/>
      <c r="I86" s="2"/>
      <c r="J86">
        <f>COUNT(F86:I86)</f>
        <v>0</v>
      </c>
      <c r="K86" s="2"/>
      <c r="L86" s="2"/>
      <c r="M86" s="2"/>
      <c r="N86" s="2"/>
      <c r="O86" s="2"/>
      <c r="P86" s="2">
        <f t="shared" si="2"/>
        <v>0</v>
      </c>
      <c r="Q86" s="2"/>
      <c r="R86" s="2"/>
      <c r="S86" s="2"/>
      <c r="T86" s="2"/>
      <c r="U86" s="2"/>
      <c r="V86" s="2"/>
      <c r="W86" s="2">
        <f t="shared" si="3"/>
        <v>0</v>
      </c>
      <c r="X86" s="7"/>
      <c r="Y86" s="30">
        <f>+(J86*D86)+(P86*E86)+(W86*$AH$7)+X86</f>
        <v>0</v>
      </c>
      <c r="Z86" s="2" t="s">
        <v>131</v>
      </c>
      <c r="AA86" s="9"/>
      <c r="AB86" s="22"/>
      <c r="AD86" s="5"/>
    </row>
    <row r="87" spans="1:35" x14ac:dyDescent="0.2">
      <c r="A87" s="2" t="s">
        <v>54</v>
      </c>
      <c r="B87" t="s">
        <v>147</v>
      </c>
      <c r="C87">
        <v>8</v>
      </c>
      <c r="D87" s="5">
        <f>+$AG$2</f>
        <v>29</v>
      </c>
      <c r="E87" s="5">
        <f>+$AH$2</f>
        <v>25</v>
      </c>
      <c r="F87" s="2"/>
      <c r="G87" s="2"/>
      <c r="H87" s="2"/>
      <c r="I87" s="2"/>
      <c r="J87">
        <f>COUNT(F87:I87)</f>
        <v>0</v>
      </c>
      <c r="K87" s="2"/>
      <c r="L87" s="2"/>
      <c r="M87" s="2"/>
      <c r="N87" s="2"/>
      <c r="O87" s="2"/>
      <c r="P87" s="2">
        <f t="shared" si="2"/>
        <v>0</v>
      </c>
      <c r="Q87" s="2"/>
      <c r="R87" s="2"/>
      <c r="S87" s="2"/>
      <c r="T87" s="2"/>
      <c r="U87" s="2"/>
      <c r="V87" s="2"/>
      <c r="W87" s="2">
        <f t="shared" si="3"/>
        <v>0</v>
      </c>
      <c r="X87" s="7"/>
      <c r="Y87" s="30">
        <f>+(J87*D87)+(P87*E87)+(W87*$AH$7)+X87</f>
        <v>0</v>
      </c>
      <c r="Z87" s="2" t="s">
        <v>131</v>
      </c>
      <c r="AA87" s="9"/>
      <c r="AB87" s="22"/>
      <c r="AC87" s="8"/>
      <c r="AD87" s="7"/>
      <c r="AE87" s="2"/>
    </row>
    <row r="88" spans="1:35" x14ac:dyDescent="0.2">
      <c r="A88" s="2" t="s">
        <v>350</v>
      </c>
      <c r="B88" t="s">
        <v>236</v>
      </c>
      <c r="C88">
        <v>8</v>
      </c>
      <c r="D88" s="5">
        <f>+$AG$2</f>
        <v>29</v>
      </c>
      <c r="E88" s="5">
        <f>+$AH$2</f>
        <v>25</v>
      </c>
      <c r="F88" s="2"/>
      <c r="G88" s="2"/>
      <c r="H88" s="2"/>
      <c r="I88" s="2"/>
      <c r="J88">
        <f>COUNT(F88:I88)</f>
        <v>0</v>
      </c>
      <c r="K88" s="2"/>
      <c r="L88" s="2"/>
      <c r="M88" s="2"/>
      <c r="N88" s="2"/>
      <c r="O88" s="2"/>
      <c r="P88" s="2">
        <f t="shared" si="2"/>
        <v>0</v>
      </c>
      <c r="Q88" s="2"/>
      <c r="R88" s="2"/>
      <c r="S88" s="2"/>
      <c r="T88" s="2"/>
      <c r="U88" s="2"/>
      <c r="V88" s="2"/>
      <c r="W88" s="2">
        <f t="shared" si="3"/>
        <v>0</v>
      </c>
      <c r="X88" s="7"/>
      <c r="Y88" s="30">
        <f>+(J88*D88)+(P88*E88)+(W88*$AH$7)+X88</f>
        <v>0</v>
      </c>
      <c r="Z88" s="2" t="s">
        <v>131</v>
      </c>
      <c r="AA88" s="9"/>
      <c r="AB88" s="9"/>
      <c r="AC88" s="8"/>
      <c r="AD88" s="7"/>
      <c r="AE88" s="10"/>
    </row>
    <row r="89" spans="1:35" x14ac:dyDescent="0.2">
      <c r="A89" s="2" t="s">
        <v>408</v>
      </c>
      <c r="B89" t="s">
        <v>236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>COUNT(F89:I89)</f>
        <v>0</v>
      </c>
      <c r="K89" s="2"/>
      <c r="L89" s="2"/>
      <c r="M89" s="2"/>
      <c r="N89" s="2"/>
      <c r="O89" s="2"/>
      <c r="P89" s="2">
        <f t="shared" si="2"/>
        <v>0</v>
      </c>
      <c r="Q89" s="2"/>
      <c r="R89" s="2"/>
      <c r="S89" s="2"/>
      <c r="T89" s="2"/>
      <c r="U89" s="2"/>
      <c r="V89" s="2"/>
      <c r="W89" s="2">
        <f t="shared" si="3"/>
        <v>0</v>
      </c>
      <c r="X89" s="7"/>
      <c r="Y89" s="30">
        <f>+(J89*D89)+(P89*E89)+(W89*$AH$7)+X89</f>
        <v>0</v>
      </c>
      <c r="Z89" s="2" t="s">
        <v>131</v>
      </c>
      <c r="AA89" s="9"/>
      <c r="AB89" s="9"/>
      <c r="AC89" s="8"/>
      <c r="AD89" s="7"/>
      <c r="AE89" s="10"/>
    </row>
    <row r="90" spans="1:35" x14ac:dyDescent="0.2">
      <c r="A90" s="2" t="s">
        <v>351</v>
      </c>
      <c r="B90" t="s">
        <v>236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>COUNT(F90:I90)</f>
        <v>0</v>
      </c>
      <c r="K90" s="2"/>
      <c r="L90" s="2"/>
      <c r="M90" s="2"/>
      <c r="N90" s="2"/>
      <c r="O90" s="2"/>
      <c r="P90" s="2">
        <f t="shared" si="2"/>
        <v>0</v>
      </c>
      <c r="Q90" s="2"/>
      <c r="R90" s="2"/>
      <c r="S90" s="2"/>
      <c r="T90" s="2"/>
      <c r="U90" s="2"/>
      <c r="V90" s="2"/>
      <c r="W90" s="2">
        <f t="shared" si="3"/>
        <v>0</v>
      </c>
      <c r="X90" s="7"/>
      <c r="Y90" s="30">
        <f>+(J90*D90)+(P90*E90)+(W90*$AH$7)+X90</f>
        <v>0</v>
      </c>
      <c r="Z90" s="2" t="s">
        <v>131</v>
      </c>
      <c r="AA90" s="9"/>
      <c r="AB90" s="9"/>
      <c r="AC90" s="8"/>
      <c r="AD90" s="7"/>
      <c r="AE90" s="10"/>
    </row>
    <row r="91" spans="1:35" x14ac:dyDescent="0.2">
      <c r="A91" s="2" t="s">
        <v>162</v>
      </c>
      <c r="B91" t="s">
        <v>163</v>
      </c>
      <c r="C91">
        <v>5</v>
      </c>
      <c r="D91" s="5">
        <f>AG4</f>
        <v>40</v>
      </c>
      <c r="E91" s="5">
        <f>AH4</f>
        <v>29</v>
      </c>
      <c r="F91" s="2"/>
      <c r="G91" s="2"/>
      <c r="H91" s="2"/>
      <c r="I91" s="2"/>
      <c r="J91">
        <f>COUNT(F91:I91)</f>
        <v>0</v>
      </c>
      <c r="K91" s="2"/>
      <c r="L91" s="2"/>
      <c r="M91" s="2"/>
      <c r="N91" s="2"/>
      <c r="O91" s="2"/>
      <c r="P91" s="2">
        <f t="shared" si="2"/>
        <v>0</v>
      </c>
      <c r="Q91" s="2"/>
      <c r="R91" s="2"/>
      <c r="S91" s="2"/>
      <c r="T91" s="2"/>
      <c r="U91" s="2"/>
      <c r="V91" s="2"/>
      <c r="W91" s="2">
        <f t="shared" si="3"/>
        <v>0</v>
      </c>
      <c r="X91" s="7"/>
      <c r="Y91" s="30">
        <f>+(J91*D91)+(P91*E91)+(W91*$AH$7)+X91</f>
        <v>0</v>
      </c>
      <c r="Z91" s="2" t="s">
        <v>131</v>
      </c>
      <c r="AA91" s="22"/>
      <c r="AB91" s="9"/>
      <c r="AC91" s="8"/>
      <c r="AD91" s="7"/>
      <c r="AE91" s="2"/>
    </row>
    <row r="92" spans="1:35" x14ac:dyDescent="0.2">
      <c r="A92" t="s">
        <v>37</v>
      </c>
      <c r="B92" t="s">
        <v>17</v>
      </c>
      <c r="C92">
        <v>6</v>
      </c>
      <c r="D92" s="5">
        <f>+$AG$4</f>
        <v>40</v>
      </c>
      <c r="E92" s="5">
        <f>+$AH$4</f>
        <v>29</v>
      </c>
      <c r="F92" s="2"/>
      <c r="G92" s="2"/>
      <c r="H92" s="2"/>
      <c r="I92" s="2"/>
      <c r="J92">
        <f>COUNT(F92:I92)</f>
        <v>0</v>
      </c>
      <c r="K92" s="2"/>
      <c r="L92" s="2"/>
      <c r="M92" s="2"/>
      <c r="N92" s="2"/>
      <c r="O92" s="2"/>
      <c r="P92" s="2">
        <f t="shared" si="2"/>
        <v>0</v>
      </c>
      <c r="Q92" s="2"/>
      <c r="R92" s="2"/>
      <c r="S92" s="2"/>
      <c r="T92" s="2"/>
      <c r="U92" s="2"/>
      <c r="V92" s="2"/>
      <c r="W92" s="2">
        <f t="shared" si="3"/>
        <v>0</v>
      </c>
      <c r="X92" s="7"/>
      <c r="Y92" s="30">
        <f>+(J92*D92)+(P92*E92)+(W92*$AH$7)+X92</f>
        <v>0</v>
      </c>
      <c r="Z92" s="2" t="s">
        <v>131</v>
      </c>
      <c r="AA92" s="22"/>
      <c r="AB92" s="9"/>
      <c r="AC92" s="8"/>
      <c r="AD92" s="7"/>
      <c r="AE92" s="2"/>
      <c r="AI92" s="2"/>
    </row>
    <row r="93" spans="1:35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L93" s="2"/>
      <c r="M93" s="2"/>
      <c r="N93" s="2"/>
      <c r="O93" s="2"/>
      <c r="P93" s="2">
        <f>COUNT(K93:O93)</f>
        <v>0</v>
      </c>
      <c r="Q93" s="2"/>
      <c r="R93" s="2"/>
      <c r="S93" s="2"/>
      <c r="T93" s="2"/>
      <c r="U93" s="2"/>
      <c r="V93" s="2"/>
      <c r="W93" s="2">
        <f t="shared" si="3"/>
        <v>0</v>
      </c>
      <c r="X93" s="7"/>
      <c r="Y93" s="30">
        <f>+(J93*D93)+(P93*E93)+(W93*'5 18 17 payroll'!$AH$7)+X93</f>
        <v>0</v>
      </c>
      <c r="Z93" s="2" t="s">
        <v>131</v>
      </c>
      <c r="AA93" s="1"/>
      <c r="AI93" s="2"/>
    </row>
    <row r="94" spans="1:35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>COUNT(F94:I94)</f>
        <v>0</v>
      </c>
      <c r="K94" s="2"/>
      <c r="L94" s="2"/>
      <c r="M94" s="2"/>
      <c r="N94" s="2"/>
      <c r="O94" s="2"/>
      <c r="P94" s="2">
        <f>COUNT(K94:O94)</f>
        <v>0</v>
      </c>
      <c r="Q94" s="2"/>
      <c r="R94" s="2"/>
      <c r="S94" s="2"/>
      <c r="T94" s="2"/>
      <c r="U94" s="2"/>
      <c r="V94" s="2"/>
      <c r="W94" s="2">
        <f t="shared" si="3"/>
        <v>0</v>
      </c>
      <c r="X94" s="7"/>
      <c r="Y94" s="30">
        <f>+(J94*D94)+(P94*E94)+(W94*'5 18 17 payroll'!$AH$7)+X94</f>
        <v>0</v>
      </c>
      <c r="Z94" s="2" t="s">
        <v>131</v>
      </c>
      <c r="AA94" s="1"/>
      <c r="AI94" s="2"/>
    </row>
    <row r="95" spans="1:35" x14ac:dyDescent="0.2">
      <c r="A95" t="s">
        <v>169</v>
      </c>
      <c r="B95" t="s">
        <v>170</v>
      </c>
      <c r="C95">
        <v>7</v>
      </c>
      <c r="D95" s="5">
        <v>34</v>
      </c>
      <c r="E95" s="5">
        <v>27</v>
      </c>
      <c r="F95" s="2"/>
      <c r="G95" s="2"/>
      <c r="H95" s="2"/>
      <c r="I95" s="2"/>
      <c r="J95">
        <f>COUNT(F95:I95)</f>
        <v>0</v>
      </c>
      <c r="K95" s="2"/>
      <c r="L95" s="2"/>
      <c r="M95" s="2"/>
      <c r="N95" s="2"/>
      <c r="O95" s="2"/>
      <c r="P95" s="2">
        <f t="shared" si="2"/>
        <v>0</v>
      </c>
      <c r="Q95" s="2"/>
      <c r="R95" s="2"/>
      <c r="S95" s="2"/>
      <c r="T95" s="2"/>
      <c r="U95" s="2"/>
      <c r="V95" s="2"/>
      <c r="W95" s="2">
        <f t="shared" si="3"/>
        <v>0</v>
      </c>
      <c r="X95" s="7"/>
      <c r="Y95" s="30">
        <f>+(J95*D95)+(P95*E95)+(W95*$AH$7)+X95</f>
        <v>0</v>
      </c>
      <c r="Z95" s="2" t="s">
        <v>131</v>
      </c>
      <c r="AA95" s="9"/>
      <c r="AB95" s="7"/>
      <c r="AC95" s="8"/>
      <c r="AD95" s="7"/>
      <c r="AE95" s="9"/>
      <c r="AI95" s="2"/>
    </row>
    <row r="96" spans="1:35" x14ac:dyDescent="0.2">
      <c r="A96" t="s">
        <v>407</v>
      </c>
      <c r="B96" t="s">
        <v>170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>COUNT(F96:I96)</f>
        <v>0</v>
      </c>
      <c r="K96" s="2"/>
      <c r="L96" s="2"/>
      <c r="M96" s="2"/>
      <c r="N96" s="2"/>
      <c r="O96" s="2"/>
      <c r="P96" s="2">
        <f t="shared" si="2"/>
        <v>0</v>
      </c>
      <c r="Q96" s="2"/>
      <c r="R96" s="2"/>
      <c r="S96" s="2"/>
      <c r="T96" s="2"/>
      <c r="U96" s="2"/>
      <c r="V96" s="2"/>
      <c r="W96" s="2">
        <f t="shared" si="3"/>
        <v>0</v>
      </c>
      <c r="X96" s="7"/>
      <c r="Y96" s="30">
        <f>+(J96*D96)+(P96*E96)+(W96*$AH$7)+X96</f>
        <v>0</v>
      </c>
      <c r="Z96" s="2" t="s">
        <v>131</v>
      </c>
      <c r="AA96" s="9"/>
      <c r="AB96" s="7"/>
      <c r="AC96" s="8"/>
      <c r="AD96" s="7"/>
      <c r="AE96" s="9"/>
      <c r="AI96" s="2"/>
    </row>
    <row r="97" spans="1:35" x14ac:dyDescent="0.2">
      <c r="A97" s="29" t="s">
        <v>362</v>
      </c>
      <c r="B97" s="29" t="s">
        <v>363</v>
      </c>
      <c r="C97">
        <v>7</v>
      </c>
      <c r="D97" s="5">
        <v>34</v>
      </c>
      <c r="E97" s="5">
        <v>27</v>
      </c>
      <c r="F97" s="2"/>
      <c r="G97" s="2"/>
      <c r="H97" s="2"/>
      <c r="I97" s="2"/>
      <c r="J97">
        <f>COUNT(F97:I97)</f>
        <v>0</v>
      </c>
      <c r="K97" s="2"/>
      <c r="L97" s="2"/>
      <c r="M97" s="2"/>
      <c r="N97" s="2"/>
      <c r="O97" s="2"/>
      <c r="P97" s="2">
        <f t="shared" si="2"/>
        <v>0</v>
      </c>
      <c r="Q97" s="2"/>
      <c r="R97" s="2"/>
      <c r="S97" s="2"/>
      <c r="T97" s="2"/>
      <c r="U97" s="2"/>
      <c r="V97" s="2"/>
      <c r="W97" s="2">
        <f t="shared" si="3"/>
        <v>0</v>
      </c>
      <c r="X97" s="7"/>
      <c r="Y97" s="30">
        <f>+(J97*D97)+(P97*E97)+(W97*$AH$7)+X97</f>
        <v>0</v>
      </c>
      <c r="Z97" s="2" t="s">
        <v>131</v>
      </c>
      <c r="AA97" s="9"/>
      <c r="AB97" s="7"/>
      <c r="AC97" s="8"/>
      <c r="AD97" s="7"/>
      <c r="AE97" s="9"/>
      <c r="AI97" s="2"/>
    </row>
    <row r="98" spans="1:35" x14ac:dyDescent="0.2">
      <c r="A98" t="s">
        <v>15</v>
      </c>
      <c r="B98" t="s">
        <v>168</v>
      </c>
      <c r="C98">
        <v>7</v>
      </c>
      <c r="D98" s="5">
        <v>34</v>
      </c>
      <c r="E98" s="5">
        <v>27</v>
      </c>
      <c r="F98" s="2"/>
      <c r="G98" s="2"/>
      <c r="H98" s="2"/>
      <c r="I98" s="2"/>
      <c r="J98">
        <f>COUNT(F98:I98)</f>
        <v>0</v>
      </c>
      <c r="K98" s="2"/>
      <c r="L98" s="2"/>
      <c r="M98" s="2"/>
      <c r="N98" s="2"/>
      <c r="O98" s="2"/>
      <c r="P98" s="2">
        <f t="shared" si="2"/>
        <v>0</v>
      </c>
      <c r="Q98" s="2"/>
      <c r="R98" s="2"/>
      <c r="S98" s="2"/>
      <c r="T98" s="2"/>
      <c r="U98" s="2"/>
      <c r="V98" s="2"/>
      <c r="W98" s="2">
        <f t="shared" si="3"/>
        <v>0</v>
      </c>
      <c r="X98" s="7"/>
      <c r="Y98" s="30">
        <f>+(J98*D98)+(P98*E98)+(W98*$AH$7)+X98</f>
        <v>0</v>
      </c>
      <c r="Z98" s="2" t="s">
        <v>131</v>
      </c>
      <c r="AA98" s="9"/>
      <c r="AB98" s="7"/>
      <c r="AD98" s="5"/>
      <c r="AI98" s="2"/>
    </row>
    <row r="99" spans="1:35" x14ac:dyDescent="0.2">
      <c r="A99" t="s">
        <v>53</v>
      </c>
      <c r="B99" t="s">
        <v>421</v>
      </c>
      <c r="C99">
        <v>8</v>
      </c>
      <c r="D99" s="5">
        <v>29</v>
      </c>
      <c r="E99" s="5">
        <v>25</v>
      </c>
      <c r="F99" s="2"/>
      <c r="G99" s="2"/>
      <c r="H99" s="2"/>
      <c r="I99" s="2"/>
      <c r="J99">
        <f>COUNT(F99:I99)</f>
        <v>0</v>
      </c>
      <c r="K99" s="2"/>
      <c r="L99" s="2"/>
      <c r="M99" s="2"/>
      <c r="N99" s="2"/>
      <c r="O99" s="2"/>
      <c r="P99" s="2">
        <f t="shared" si="2"/>
        <v>0</v>
      </c>
      <c r="Q99" s="2"/>
      <c r="R99" s="2"/>
      <c r="S99" s="2"/>
      <c r="T99" s="2"/>
      <c r="U99" s="2"/>
      <c r="V99" s="2"/>
      <c r="W99" s="2">
        <f t="shared" si="3"/>
        <v>0</v>
      </c>
      <c r="X99" s="7"/>
      <c r="Y99" s="30">
        <f>+(J99*D99)+(P99*E99)+(W99*$AH$7)+X99</f>
        <v>0</v>
      </c>
      <c r="Z99" s="2" t="s">
        <v>131</v>
      </c>
      <c r="AA99" s="9"/>
      <c r="AB99" s="7"/>
      <c r="AD99" s="5"/>
      <c r="AI99" s="2"/>
    </row>
    <row r="100" spans="1:35" x14ac:dyDescent="0.2">
      <c r="A100" t="s">
        <v>433</v>
      </c>
      <c r="B100" t="s">
        <v>434</v>
      </c>
      <c r="C100">
        <v>8</v>
      </c>
      <c r="D100" s="5">
        <v>29</v>
      </c>
      <c r="E100" s="5">
        <v>25</v>
      </c>
      <c r="F100" s="2"/>
      <c r="G100" s="2"/>
      <c r="H100" s="2"/>
      <c r="I100" s="2"/>
      <c r="J100">
        <f>COUNT(F100:I100)</f>
        <v>0</v>
      </c>
      <c r="K100" s="2"/>
      <c r="L100" s="2"/>
      <c r="M100" s="2"/>
      <c r="N100" s="2"/>
      <c r="O100" s="2"/>
      <c r="P100" s="2">
        <f t="shared" si="2"/>
        <v>0</v>
      </c>
      <c r="Q100" s="2"/>
      <c r="R100" s="2"/>
      <c r="S100" s="2"/>
      <c r="T100" s="2"/>
      <c r="U100" s="2"/>
      <c r="V100" s="2"/>
      <c r="W100" s="2">
        <f t="shared" si="3"/>
        <v>0</v>
      </c>
      <c r="X100" s="7"/>
      <c r="Y100" s="30">
        <f>+(J100*D100)+(P100*E100)+(W100*$AH$7)+X100</f>
        <v>0</v>
      </c>
      <c r="Z100" s="2" t="s">
        <v>131</v>
      </c>
      <c r="AA100" s="9"/>
      <c r="AB100" s="7"/>
      <c r="AD100" s="5"/>
      <c r="AI100" s="2"/>
    </row>
    <row r="101" spans="1:35" x14ac:dyDescent="0.2">
      <c r="A101" s="2" t="s">
        <v>161</v>
      </c>
      <c r="B101" t="s">
        <v>315</v>
      </c>
      <c r="C101">
        <v>8</v>
      </c>
      <c r="D101" s="5">
        <v>29</v>
      </c>
      <c r="E101" s="5">
        <v>25</v>
      </c>
      <c r="F101" s="2"/>
      <c r="G101" s="2"/>
      <c r="H101" s="2"/>
      <c r="I101" s="2"/>
      <c r="J101">
        <f>COUNT(F101:I101)</f>
        <v>0</v>
      </c>
      <c r="K101" s="2"/>
      <c r="L101" s="2"/>
      <c r="M101" s="2"/>
      <c r="N101" s="2"/>
      <c r="O101" s="2"/>
      <c r="P101" s="2">
        <f t="shared" si="2"/>
        <v>0</v>
      </c>
      <c r="Q101" s="2"/>
      <c r="R101" s="2"/>
      <c r="S101" s="2"/>
      <c r="T101" s="2"/>
      <c r="U101" s="2"/>
      <c r="V101" s="2"/>
      <c r="W101" s="2">
        <f t="shared" si="3"/>
        <v>0</v>
      </c>
      <c r="X101" s="7"/>
      <c r="Y101" s="30">
        <f>+(J101*D101)+(P101*E101)+(W101*$AH$7)+X101</f>
        <v>0</v>
      </c>
      <c r="Z101" s="2" t="s">
        <v>131</v>
      </c>
      <c r="AA101" s="22"/>
      <c r="AB101" s="7"/>
      <c r="AC101" s="8"/>
      <c r="AD101" s="7"/>
      <c r="AE101" s="9"/>
      <c r="AI101" s="2"/>
    </row>
    <row r="102" spans="1:35" x14ac:dyDescent="0.2">
      <c r="A102" s="2" t="s">
        <v>159</v>
      </c>
      <c r="B102" t="s">
        <v>160</v>
      </c>
      <c r="C102">
        <v>8</v>
      </c>
      <c r="D102" s="5">
        <f>+$AG$2</f>
        <v>29</v>
      </c>
      <c r="E102" s="5">
        <f>+$AH$2</f>
        <v>25</v>
      </c>
      <c r="F102" s="2"/>
      <c r="G102" s="2"/>
      <c r="H102" s="2"/>
      <c r="I102" s="2"/>
      <c r="J102">
        <f>COUNT(F102:I102)</f>
        <v>0</v>
      </c>
      <c r="K102" s="2"/>
      <c r="L102" s="2"/>
      <c r="M102" s="2"/>
      <c r="N102" s="2"/>
      <c r="O102" s="2"/>
      <c r="P102" s="2">
        <f t="shared" si="2"/>
        <v>0</v>
      </c>
      <c r="Q102" s="2"/>
      <c r="R102" s="2"/>
      <c r="S102" s="2"/>
      <c r="T102" s="2"/>
      <c r="U102" s="2"/>
      <c r="V102" s="2"/>
      <c r="W102" s="2">
        <f t="shared" si="3"/>
        <v>0</v>
      </c>
      <c r="X102" s="7"/>
      <c r="Y102" s="30">
        <f>+(J102*D102)+(P102*E102)+(W102*$AH$7)+X102</f>
        <v>0</v>
      </c>
      <c r="Z102" s="2" t="s">
        <v>131</v>
      </c>
      <c r="AA102" s="22"/>
      <c r="AB102" s="7"/>
      <c r="AC102" s="8"/>
      <c r="AD102" s="7"/>
      <c r="AE102" s="9"/>
      <c r="AI102" s="2"/>
    </row>
    <row r="103" spans="1:35" x14ac:dyDescent="0.2">
      <c r="A103" t="s">
        <v>91</v>
      </c>
      <c r="B103" t="s">
        <v>92</v>
      </c>
      <c r="C103">
        <v>6</v>
      </c>
      <c r="D103" s="5">
        <f>+$AG$4</f>
        <v>40</v>
      </c>
      <c r="E103" s="5">
        <f>+$AH$4</f>
        <v>29</v>
      </c>
      <c r="F103" s="2"/>
      <c r="G103" s="2"/>
      <c r="H103" s="2"/>
      <c r="I103" s="2"/>
      <c r="J103">
        <f>COUNT(F103:I103)</f>
        <v>0</v>
      </c>
      <c r="K103" s="2"/>
      <c r="L103" s="2"/>
      <c r="M103" s="2"/>
      <c r="N103" s="2"/>
      <c r="O103" s="2"/>
      <c r="P103" s="2">
        <f t="shared" si="2"/>
        <v>0</v>
      </c>
      <c r="Q103" s="2"/>
      <c r="R103" s="2"/>
      <c r="S103" s="2"/>
      <c r="T103" s="2"/>
      <c r="U103" s="2"/>
      <c r="V103" s="2"/>
      <c r="W103" s="2">
        <f t="shared" si="3"/>
        <v>0</v>
      </c>
      <c r="X103" s="7"/>
      <c r="Y103" s="30">
        <f>+(J103*D103)+(P103*E103)+(W103*$AH$7)+X103</f>
        <v>0</v>
      </c>
      <c r="Z103" s="2" t="s">
        <v>131</v>
      </c>
      <c r="AA103" s="22"/>
      <c r="AB103" s="22"/>
      <c r="AC103" s="8"/>
      <c r="AD103" s="7"/>
      <c r="AE103" s="9"/>
    </row>
    <row r="104" spans="1:35" x14ac:dyDescent="0.2">
      <c r="A104" t="s">
        <v>45</v>
      </c>
      <c r="B104" t="s">
        <v>361</v>
      </c>
      <c r="C104">
        <v>7</v>
      </c>
      <c r="D104" s="5">
        <v>34</v>
      </c>
      <c r="E104" s="5">
        <v>27</v>
      </c>
      <c r="F104" s="2"/>
      <c r="G104" s="2"/>
      <c r="H104" s="2"/>
      <c r="I104" s="2"/>
      <c r="J104">
        <f>COUNT(F104:I104)</f>
        <v>0</v>
      </c>
      <c r="K104" s="2"/>
      <c r="L104" s="2"/>
      <c r="M104" s="2"/>
      <c r="N104" s="2"/>
      <c r="O104" s="2"/>
      <c r="P104" s="2">
        <f t="shared" si="2"/>
        <v>0</v>
      </c>
      <c r="Q104" s="2"/>
      <c r="R104" s="2"/>
      <c r="S104" s="2"/>
      <c r="T104" s="2"/>
      <c r="U104" s="2"/>
      <c r="V104" s="2"/>
      <c r="W104" s="2">
        <f t="shared" si="3"/>
        <v>0</v>
      </c>
      <c r="X104" s="7"/>
      <c r="Y104" s="30">
        <f>+(J104*D104)+(P104*E104)+(W104*$AH$7)+X104</f>
        <v>0</v>
      </c>
      <c r="Z104" s="2" t="s">
        <v>131</v>
      </c>
      <c r="AA104" s="22"/>
      <c r="AB104" s="7"/>
      <c r="AC104" s="8"/>
      <c r="AD104" s="7"/>
      <c r="AE104" s="9"/>
    </row>
    <row r="105" spans="1:35" x14ac:dyDescent="0.2">
      <c r="A105" t="s">
        <v>436</v>
      </c>
      <c r="B105" t="s">
        <v>437</v>
      </c>
      <c r="C105">
        <v>8</v>
      </c>
      <c r="D105" s="5">
        <v>29</v>
      </c>
      <c r="E105" s="5">
        <v>25</v>
      </c>
      <c r="F105" s="2"/>
      <c r="G105" s="2"/>
      <c r="H105" s="2"/>
      <c r="I105" s="2"/>
      <c r="J105">
        <f>COUNT(F105:I105)</f>
        <v>0</v>
      </c>
      <c r="K105" s="2"/>
      <c r="L105" s="2"/>
      <c r="M105" s="2"/>
      <c r="N105" s="2"/>
      <c r="O105" s="2"/>
      <c r="P105" s="2">
        <f t="shared" si="2"/>
        <v>0</v>
      </c>
      <c r="Q105" s="2"/>
      <c r="R105" s="2"/>
      <c r="S105" s="2"/>
      <c r="T105" s="2"/>
      <c r="U105" s="2"/>
      <c r="V105" s="2"/>
      <c r="W105" s="2">
        <f t="shared" si="3"/>
        <v>0</v>
      </c>
      <c r="X105" s="7"/>
      <c r="Y105" s="30">
        <f>+(J105*D105)+(P105*E105)+(W105*$AH$7)+X105</f>
        <v>0</v>
      </c>
      <c r="Z105" s="2" t="s">
        <v>397</v>
      </c>
      <c r="AA105" s="22"/>
      <c r="AB105" s="7"/>
      <c r="AC105" s="8"/>
      <c r="AD105" s="7"/>
      <c r="AE105" s="9"/>
    </row>
    <row r="106" spans="1:35" x14ac:dyDescent="0.2">
      <c r="A106" t="s">
        <v>338</v>
      </c>
      <c r="B106" t="s">
        <v>380</v>
      </c>
      <c r="C106">
        <v>7</v>
      </c>
      <c r="D106" s="5">
        <v>34</v>
      </c>
      <c r="E106" s="5">
        <v>27</v>
      </c>
      <c r="F106" s="2"/>
      <c r="G106" s="2"/>
      <c r="H106" s="2"/>
      <c r="I106" s="2"/>
      <c r="J106">
        <f>COUNT(F106:I106)</f>
        <v>0</v>
      </c>
      <c r="K106" s="2"/>
      <c r="L106" s="2"/>
      <c r="M106" s="2"/>
      <c r="N106" s="2"/>
      <c r="O106" s="2"/>
      <c r="P106" s="2">
        <f t="shared" si="2"/>
        <v>0</v>
      </c>
      <c r="Q106" s="2"/>
      <c r="R106" s="2"/>
      <c r="S106" s="2"/>
      <c r="T106" s="2"/>
      <c r="U106" s="2"/>
      <c r="V106" s="2"/>
      <c r="W106" s="2">
        <f t="shared" si="3"/>
        <v>0</v>
      </c>
      <c r="X106" s="7"/>
      <c r="Y106" s="30">
        <f>+(J106*D106)+(P106*E106)+(W106*$AH$7)+X106</f>
        <v>0</v>
      </c>
      <c r="Z106" s="2" t="s">
        <v>397</v>
      </c>
      <c r="AA106" s="9"/>
      <c r="AB106" s="7"/>
      <c r="AC106">
        <f>+Y106*0.72</f>
        <v>0</v>
      </c>
      <c r="AD106" s="5"/>
    </row>
    <row r="107" spans="1:35" x14ac:dyDescent="0.2">
      <c r="A107" t="s">
        <v>106</v>
      </c>
      <c r="B107" t="s">
        <v>218</v>
      </c>
      <c r="C107">
        <v>8</v>
      </c>
      <c r="D107" s="5">
        <f>+$AG$2</f>
        <v>29</v>
      </c>
      <c r="E107" s="5">
        <f>+$AH$2</f>
        <v>25</v>
      </c>
      <c r="F107" s="2"/>
      <c r="G107" s="2"/>
      <c r="H107" s="2"/>
      <c r="I107" s="2"/>
      <c r="J107">
        <f>COUNT(F107:I107)</f>
        <v>0</v>
      </c>
      <c r="K107" s="2"/>
      <c r="L107" s="2"/>
      <c r="M107" s="2"/>
      <c r="N107" s="2"/>
      <c r="O107" s="2"/>
      <c r="P107" s="2">
        <f t="shared" si="2"/>
        <v>0</v>
      </c>
      <c r="Q107" s="2"/>
      <c r="R107" s="2"/>
      <c r="S107" s="2"/>
      <c r="T107" s="2"/>
      <c r="U107" s="2"/>
      <c r="V107" s="2"/>
      <c r="W107" s="2">
        <f t="shared" si="3"/>
        <v>0</v>
      </c>
      <c r="X107" s="7"/>
      <c r="Y107" s="30">
        <f>+(J107*D107)+(P107*E107)+(W107*$AH$7)+X107</f>
        <v>0</v>
      </c>
      <c r="Z107" s="2" t="s">
        <v>131</v>
      </c>
      <c r="AA107" s="22"/>
      <c r="AB107" s="7"/>
      <c r="AC107" s="22"/>
      <c r="AD107" s="5"/>
      <c r="AE107" s="9"/>
    </row>
    <row r="108" spans="1:35" x14ac:dyDescent="0.2">
      <c r="A108" t="s">
        <v>255</v>
      </c>
      <c r="B108" t="s">
        <v>218</v>
      </c>
      <c r="C108">
        <v>8</v>
      </c>
      <c r="D108" s="5">
        <v>29</v>
      </c>
      <c r="E108" s="5">
        <v>25</v>
      </c>
      <c r="F108" s="2"/>
      <c r="G108" s="2"/>
      <c r="H108" s="2"/>
      <c r="I108" s="2"/>
      <c r="J108">
        <f>COUNT(F108:I108)</f>
        <v>0</v>
      </c>
      <c r="K108" s="2"/>
      <c r="L108" s="2"/>
      <c r="M108" s="2"/>
      <c r="N108" s="2"/>
      <c r="O108" s="2"/>
      <c r="P108" s="2">
        <f t="shared" si="2"/>
        <v>0</v>
      </c>
      <c r="Q108" s="2"/>
      <c r="R108" s="2"/>
      <c r="S108" s="2"/>
      <c r="T108" s="2"/>
      <c r="U108" s="2"/>
      <c r="V108" s="2"/>
      <c r="W108" s="2">
        <f t="shared" si="3"/>
        <v>0</v>
      </c>
      <c r="X108" s="7"/>
      <c r="Y108" s="30">
        <f>+(J108*D108)+(P108*E108)+(W108*'5 18 17 payroll'!$AH$7)+X108</f>
        <v>0</v>
      </c>
      <c r="Z108" s="2" t="s">
        <v>205</v>
      </c>
      <c r="AA108" s="22"/>
      <c r="AB108" s="7"/>
      <c r="AC108" s="22"/>
      <c r="AD108" s="5">
        <v>0</v>
      </c>
      <c r="AE108" s="9"/>
    </row>
    <row r="109" spans="1:35" x14ac:dyDescent="0.2">
      <c r="A109" t="s">
        <v>90</v>
      </c>
      <c r="B109" t="s">
        <v>89</v>
      </c>
      <c r="C109">
        <v>8</v>
      </c>
      <c r="D109" s="5">
        <f>+$AG$2</f>
        <v>29</v>
      </c>
      <c r="E109" s="5">
        <f>+$AH$2</f>
        <v>25</v>
      </c>
      <c r="F109" s="2"/>
      <c r="G109" s="2"/>
      <c r="H109" s="2"/>
      <c r="I109" s="2"/>
      <c r="J109">
        <f>COUNT(F109:I109)</f>
        <v>0</v>
      </c>
      <c r="K109" s="2"/>
      <c r="L109" s="2"/>
      <c r="M109" s="2"/>
      <c r="N109" s="2"/>
      <c r="O109" s="2"/>
      <c r="P109" s="2">
        <f t="shared" si="2"/>
        <v>0</v>
      </c>
      <c r="Q109" s="2"/>
      <c r="R109" s="2"/>
      <c r="S109" s="2"/>
      <c r="T109" s="2"/>
      <c r="U109" s="2"/>
      <c r="V109" s="2"/>
      <c r="W109" s="2">
        <f t="shared" si="3"/>
        <v>0</v>
      </c>
      <c r="X109" s="7"/>
      <c r="Y109" s="30">
        <f>+(J109*D109)+(P109*E109)+(W109*$AH$7)+X109</f>
        <v>0</v>
      </c>
      <c r="Z109" s="2" t="s">
        <v>131</v>
      </c>
      <c r="AA109" s="22"/>
      <c r="AB109" s="7"/>
      <c r="AC109" s="8"/>
      <c r="AD109" s="7"/>
      <c r="AE109" s="9"/>
    </row>
    <row r="110" spans="1:35" x14ac:dyDescent="0.2">
      <c r="A110" t="s">
        <v>310</v>
      </c>
      <c r="B110" t="s">
        <v>89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J110">
        <f>COUNT(F110:I110)</f>
        <v>0</v>
      </c>
      <c r="K110" s="2"/>
      <c r="L110" s="2"/>
      <c r="M110" s="2"/>
      <c r="N110" s="2"/>
      <c r="O110" s="2"/>
      <c r="P110" s="2">
        <f t="shared" si="2"/>
        <v>0</v>
      </c>
      <c r="Q110" s="2"/>
      <c r="R110" s="2"/>
      <c r="S110" s="2"/>
      <c r="T110" s="2"/>
      <c r="U110" s="2"/>
      <c r="V110" s="2"/>
      <c r="W110" s="2">
        <f t="shared" si="3"/>
        <v>0</v>
      </c>
      <c r="X110" s="7"/>
      <c r="Y110" s="30">
        <f>+(J110*D110)+(P110*E110)+(W110*$AH$7)+X110</f>
        <v>0</v>
      </c>
      <c r="Z110" s="2" t="s">
        <v>131</v>
      </c>
      <c r="AA110" s="22"/>
      <c r="AB110" s="7"/>
      <c r="AC110" s="9"/>
      <c r="AD110" s="7"/>
      <c r="AE110" s="9"/>
    </row>
    <row r="111" spans="1:35" x14ac:dyDescent="0.2">
      <c r="A111" t="s">
        <v>61</v>
      </c>
      <c r="B111" t="s">
        <v>62</v>
      </c>
      <c r="C111">
        <v>6</v>
      </c>
      <c r="D111" s="5">
        <v>40</v>
      </c>
      <c r="E111" s="5">
        <v>29</v>
      </c>
      <c r="F111" s="2"/>
      <c r="G111" s="2"/>
      <c r="H111" s="2"/>
      <c r="I111" s="2"/>
      <c r="J111">
        <f>COUNT(F111:I111)</f>
        <v>0</v>
      </c>
      <c r="K111" s="2"/>
      <c r="L111" s="2"/>
      <c r="M111" s="2"/>
      <c r="N111" s="2"/>
      <c r="O111" s="2"/>
      <c r="P111" s="2">
        <f t="shared" si="2"/>
        <v>0</v>
      </c>
      <c r="Q111" s="2"/>
      <c r="R111" s="2"/>
      <c r="S111" s="2"/>
      <c r="T111" s="2"/>
      <c r="U111" s="2"/>
      <c r="V111" s="2"/>
      <c r="W111" s="2">
        <f t="shared" si="3"/>
        <v>0</v>
      </c>
      <c r="X111" s="7"/>
      <c r="Y111" s="30">
        <f>+(J111*D111)+(P111*E111)+(W111*$AH$7)+X111</f>
        <v>0</v>
      </c>
      <c r="Z111" s="2" t="s">
        <v>131</v>
      </c>
      <c r="AA111" s="22"/>
      <c r="AB111" s="7"/>
      <c r="AC111" s="9"/>
      <c r="AD111" s="7"/>
      <c r="AE111" s="9"/>
    </row>
    <row r="112" spans="1:35" x14ac:dyDescent="0.2">
      <c r="A112" t="s">
        <v>285</v>
      </c>
      <c r="B112" t="s">
        <v>139</v>
      </c>
      <c r="C112">
        <v>7</v>
      </c>
      <c r="D112" s="5">
        <v>34</v>
      </c>
      <c r="E112" s="5">
        <v>27</v>
      </c>
      <c r="F112" s="2"/>
      <c r="G112" s="2"/>
      <c r="H112" s="2"/>
      <c r="I112" s="2"/>
      <c r="J112">
        <f>COUNT(F112:I112)</f>
        <v>0</v>
      </c>
      <c r="K112" s="2"/>
      <c r="L112" s="2"/>
      <c r="M112" s="2"/>
      <c r="N112" s="2"/>
      <c r="O112" s="2"/>
      <c r="P112" s="2">
        <f t="shared" si="2"/>
        <v>0</v>
      </c>
      <c r="Q112" s="2"/>
      <c r="R112" s="2"/>
      <c r="S112" s="2"/>
      <c r="T112" s="2"/>
      <c r="U112" s="2"/>
      <c r="V112" s="2"/>
      <c r="W112" s="2">
        <f t="shared" si="3"/>
        <v>0</v>
      </c>
      <c r="X112" s="7"/>
      <c r="Y112" s="30">
        <f>+(J112*D112)+(P112*E112)+(W112*$AH$7)+X112</f>
        <v>0</v>
      </c>
      <c r="Z112" s="29" t="s">
        <v>205</v>
      </c>
      <c r="AA112" s="9"/>
      <c r="AB112" s="7"/>
      <c r="AD112" s="5">
        <f>$Y$112</f>
        <v>0</v>
      </c>
    </row>
    <row r="113" spans="1:35" x14ac:dyDescent="0.2">
      <c r="A113" t="s">
        <v>348</v>
      </c>
      <c r="B113" t="s">
        <v>349</v>
      </c>
      <c r="C113">
        <v>8</v>
      </c>
      <c r="D113" s="5">
        <v>29</v>
      </c>
      <c r="E113" s="5">
        <v>25</v>
      </c>
      <c r="F113" s="2"/>
      <c r="G113" s="2"/>
      <c r="H113" s="2"/>
      <c r="I113" s="2"/>
      <c r="J113">
        <f>COUNT(F113:I113)</f>
        <v>0</v>
      </c>
      <c r="K113" s="2"/>
      <c r="L113" s="2"/>
      <c r="M113" s="2"/>
      <c r="N113" s="2"/>
      <c r="O113" s="2"/>
      <c r="P113" s="2">
        <f t="shared" si="2"/>
        <v>0</v>
      </c>
      <c r="Q113" s="2"/>
      <c r="R113" s="2"/>
      <c r="S113" s="2"/>
      <c r="T113" s="2"/>
      <c r="U113" s="2"/>
      <c r="V113" s="2"/>
      <c r="W113" s="2">
        <f t="shared" si="3"/>
        <v>0</v>
      </c>
      <c r="X113" s="7"/>
      <c r="Y113" s="30">
        <f>+(J113*D113)+(P113*E113)+(W113*$AH$7)+X113</f>
        <v>0</v>
      </c>
      <c r="Z113" s="2" t="s">
        <v>131</v>
      </c>
      <c r="AA113" s="9"/>
      <c r="AB113" s="7"/>
      <c r="AC113" s="9"/>
      <c r="AD113" s="7"/>
      <c r="AE113" s="9"/>
    </row>
    <row r="114" spans="1:35" x14ac:dyDescent="0.2">
      <c r="A114" t="s">
        <v>53</v>
      </c>
      <c r="B114" t="s">
        <v>50</v>
      </c>
      <c r="C114">
        <v>8</v>
      </c>
      <c r="D114" s="5">
        <f>+'5 18 17 payroll'!$AG$2</f>
        <v>29</v>
      </c>
      <c r="E114" s="5">
        <f>+'5 18 17 payroll'!$AH$2</f>
        <v>25</v>
      </c>
      <c r="F114" s="2"/>
      <c r="G114" s="2"/>
      <c r="H114" s="2"/>
      <c r="I114" s="2"/>
      <c r="J114">
        <f>COUNT(F114:I114)</f>
        <v>0</v>
      </c>
      <c r="K114" s="2"/>
      <c r="L114" s="2"/>
      <c r="M114" s="2"/>
      <c r="N114" s="2"/>
      <c r="O114" s="2"/>
      <c r="P114" s="2">
        <f t="shared" si="2"/>
        <v>0</v>
      </c>
      <c r="Q114" s="2"/>
      <c r="R114" s="2"/>
      <c r="S114" s="2"/>
      <c r="T114" s="2"/>
      <c r="U114" s="2"/>
      <c r="V114" s="2"/>
      <c r="W114" s="2">
        <f t="shared" si="3"/>
        <v>0</v>
      </c>
      <c r="X114" s="7"/>
      <c r="Y114" s="30">
        <f>+(J114*D114)+(P114*E114)+(W114*$AH$7)+X114</f>
        <v>0</v>
      </c>
      <c r="Z114" s="2" t="s">
        <v>131</v>
      </c>
      <c r="AA114" s="9"/>
      <c r="AB114" s="7"/>
      <c r="AC114" s="9"/>
      <c r="AD114" s="7"/>
      <c r="AE114" s="9"/>
    </row>
    <row r="115" spans="1:35" x14ac:dyDescent="0.2">
      <c r="A115" t="s">
        <v>366</v>
      </c>
      <c r="B115" t="s">
        <v>272</v>
      </c>
      <c r="C115">
        <v>8</v>
      </c>
      <c r="D115" s="5">
        <v>29</v>
      </c>
      <c r="E115" s="5">
        <v>25</v>
      </c>
      <c r="F115" s="2"/>
      <c r="G115" s="2"/>
      <c r="H115" s="2"/>
      <c r="I115" s="2"/>
      <c r="J115">
        <f>COUNT(F115:I115)</f>
        <v>0</v>
      </c>
      <c r="K115" s="2"/>
      <c r="L115" s="2"/>
      <c r="M115" s="2"/>
      <c r="N115" s="2"/>
      <c r="O115" s="2"/>
      <c r="P115" s="2">
        <f t="shared" si="2"/>
        <v>0</v>
      </c>
      <c r="Q115" s="2"/>
      <c r="R115" s="2"/>
      <c r="S115" s="2"/>
      <c r="T115" s="2"/>
      <c r="U115" s="2"/>
      <c r="V115" s="2"/>
      <c r="W115" s="2">
        <f t="shared" si="3"/>
        <v>0</v>
      </c>
      <c r="X115" s="7"/>
      <c r="Y115" s="30">
        <f>+(J115*D115)+(P115*E115)+(W115*$AH$7)+X115</f>
        <v>0</v>
      </c>
      <c r="Z115" s="2" t="s">
        <v>131</v>
      </c>
      <c r="AA115" s="9"/>
      <c r="AB115" s="22"/>
      <c r="AC115" s="8"/>
      <c r="AD115" s="7"/>
      <c r="AE115" s="9"/>
      <c r="AI115" s="2"/>
    </row>
    <row r="116" spans="1:35" x14ac:dyDescent="0.2">
      <c r="A116" t="s">
        <v>0</v>
      </c>
      <c r="B116" t="s">
        <v>272</v>
      </c>
      <c r="C116">
        <f>AF3</f>
        <v>7</v>
      </c>
      <c r="D116" s="5">
        <f>AG3</f>
        <v>34</v>
      </c>
      <c r="E116" s="5">
        <f>AH3</f>
        <v>27</v>
      </c>
      <c r="F116" s="2"/>
      <c r="G116" s="2"/>
      <c r="H116" s="2"/>
      <c r="I116" s="2"/>
      <c r="J116">
        <f>COUNT(F116:I116)</f>
        <v>0</v>
      </c>
      <c r="K116" s="2"/>
      <c r="L116" s="2"/>
      <c r="M116" s="2"/>
      <c r="N116" s="2"/>
      <c r="O116" s="2"/>
      <c r="P116" s="2">
        <f t="shared" si="2"/>
        <v>0</v>
      </c>
      <c r="Q116" s="2"/>
      <c r="R116" s="2"/>
      <c r="S116" s="2"/>
      <c r="T116" s="2"/>
      <c r="U116" s="2"/>
      <c r="V116" s="2"/>
      <c r="W116" s="2">
        <f t="shared" si="3"/>
        <v>0</v>
      </c>
      <c r="X116" s="7"/>
      <c r="Y116" s="30">
        <f>+(J116*D116)+(P116*E116)+(W116*$AH$7)+X116</f>
        <v>0</v>
      </c>
      <c r="Z116" s="2" t="s">
        <v>131</v>
      </c>
      <c r="AA116" s="22"/>
      <c r="AB116" s="22"/>
      <c r="AD116" s="5"/>
      <c r="AI116" s="2"/>
    </row>
    <row r="117" spans="1:35" x14ac:dyDescent="0.2">
      <c r="A117" t="s">
        <v>57</v>
      </c>
      <c r="B117" t="s">
        <v>171</v>
      </c>
      <c r="C117">
        <v>6</v>
      </c>
      <c r="D117" s="5">
        <v>40</v>
      </c>
      <c r="E117" s="5">
        <v>29</v>
      </c>
      <c r="F117" s="2"/>
      <c r="G117" s="2"/>
      <c r="H117" s="2"/>
      <c r="I117" s="2"/>
      <c r="J117">
        <f>COUNT(F117:I117)</f>
        <v>0</v>
      </c>
      <c r="K117" s="2"/>
      <c r="L117" s="2"/>
      <c r="M117" s="2"/>
      <c r="N117" s="2"/>
      <c r="O117" s="2"/>
      <c r="P117" s="2">
        <f t="shared" si="2"/>
        <v>0</v>
      </c>
      <c r="Q117" s="2"/>
      <c r="R117" s="2"/>
      <c r="S117" s="2"/>
      <c r="T117" s="2"/>
      <c r="U117" s="2"/>
      <c r="V117" s="2"/>
      <c r="W117" s="2">
        <f t="shared" si="3"/>
        <v>0</v>
      </c>
      <c r="X117" s="7"/>
      <c r="Y117" s="30">
        <f>+(J117*D117)+(P117*E117)+(W117*$AH$7)+X117</f>
        <v>0</v>
      </c>
      <c r="Z117" s="2" t="s">
        <v>131</v>
      </c>
      <c r="AA117" s="22"/>
      <c r="AB117" s="7"/>
      <c r="AD117" s="5"/>
      <c r="AI117" s="2"/>
    </row>
    <row r="118" spans="1:35" x14ac:dyDescent="0.2">
      <c r="A118" t="s">
        <v>260</v>
      </c>
      <c r="B118" t="s">
        <v>219</v>
      </c>
      <c r="C118">
        <v>8</v>
      </c>
      <c r="D118" s="5">
        <f>+$AG$2</f>
        <v>29</v>
      </c>
      <c r="E118" s="5">
        <f>+$AH$2</f>
        <v>25</v>
      </c>
      <c r="F118" s="2"/>
      <c r="G118" s="2"/>
      <c r="H118" s="2"/>
      <c r="I118" s="2"/>
      <c r="J118">
        <f>COUNT(F118:I118)</f>
        <v>0</v>
      </c>
      <c r="K118" s="2"/>
      <c r="L118" s="2"/>
      <c r="M118" s="2"/>
      <c r="N118" s="2"/>
      <c r="O118" s="2"/>
      <c r="P118" s="2">
        <f t="shared" si="2"/>
        <v>0</v>
      </c>
      <c r="Q118" s="2"/>
      <c r="R118" s="2"/>
      <c r="S118" s="2"/>
      <c r="T118" s="2"/>
      <c r="U118" s="2"/>
      <c r="V118" s="2"/>
      <c r="W118" s="2">
        <f t="shared" si="3"/>
        <v>0</v>
      </c>
      <c r="X118" s="7"/>
      <c r="Y118" s="30">
        <f>+(J118*D118)+(P118*E118)+(W118*$AH$7)+X118</f>
        <v>0</v>
      </c>
      <c r="Z118" s="2" t="s">
        <v>254</v>
      </c>
      <c r="AA118" s="9"/>
      <c r="AB118" s="7"/>
      <c r="AC118" s="8"/>
      <c r="AD118" s="7"/>
      <c r="AE118" s="9"/>
      <c r="AI118" s="2"/>
    </row>
    <row r="119" spans="1:35" x14ac:dyDescent="0.2">
      <c r="A119" t="s">
        <v>86</v>
      </c>
      <c r="B119" t="s">
        <v>219</v>
      </c>
      <c r="C119">
        <v>6</v>
      </c>
      <c r="D119" s="5">
        <v>40</v>
      </c>
      <c r="E119" s="5">
        <v>29</v>
      </c>
      <c r="F119" s="2"/>
      <c r="G119" s="2"/>
      <c r="H119" s="2"/>
      <c r="I119" s="2"/>
      <c r="J119">
        <f>COUNT(F119:I119)</f>
        <v>0</v>
      </c>
      <c r="K119" s="2"/>
      <c r="L119" s="2"/>
      <c r="M119" s="2"/>
      <c r="N119" s="2"/>
      <c r="O119" s="2"/>
      <c r="P119" s="2">
        <f t="shared" si="2"/>
        <v>0</v>
      </c>
      <c r="Q119" s="2"/>
      <c r="R119" s="2"/>
      <c r="S119" s="2"/>
      <c r="T119" s="2"/>
      <c r="U119" s="2"/>
      <c r="V119" s="2"/>
      <c r="W119" s="2">
        <f t="shared" si="3"/>
        <v>0</v>
      </c>
      <c r="X119" s="7"/>
      <c r="Y119" s="30">
        <f>+(J119*D119)+(P119*E119)+(W119*$AH$7)+X119</f>
        <v>0</v>
      </c>
      <c r="Z119" s="2" t="s">
        <v>131</v>
      </c>
      <c r="AA119" s="9"/>
      <c r="AB119" s="7"/>
      <c r="AC119" s="8"/>
      <c r="AD119" s="7"/>
      <c r="AE119" s="9"/>
      <c r="AF119" s="5"/>
    </row>
    <row r="120" spans="1:35" x14ac:dyDescent="0.2">
      <c r="A120" t="s">
        <v>172</v>
      </c>
      <c r="B120" t="s">
        <v>173</v>
      </c>
      <c r="C120">
        <v>6</v>
      </c>
      <c r="D120" s="5">
        <v>40</v>
      </c>
      <c r="E120" s="5">
        <v>29</v>
      </c>
      <c r="F120" s="2"/>
      <c r="G120" s="2"/>
      <c r="H120" s="2"/>
      <c r="I120" s="2"/>
      <c r="J120">
        <f>COUNT(F120:I120)</f>
        <v>0</v>
      </c>
      <c r="K120" s="2"/>
      <c r="L120" s="2"/>
      <c r="M120" s="2"/>
      <c r="N120" s="2"/>
      <c r="O120" s="2"/>
      <c r="P120" s="2">
        <f t="shared" si="2"/>
        <v>0</v>
      </c>
      <c r="Q120" s="2"/>
      <c r="R120" s="2"/>
      <c r="S120" s="2"/>
      <c r="T120" s="2"/>
      <c r="U120" s="2"/>
      <c r="V120" s="2"/>
      <c r="W120" s="2">
        <f t="shared" si="3"/>
        <v>0</v>
      </c>
      <c r="X120" s="7"/>
      <c r="Y120" s="30">
        <f>+(J120*D120)+(P120*E120)+(W120*$AH$7)+X120</f>
        <v>0</v>
      </c>
      <c r="Z120" s="2" t="s">
        <v>131</v>
      </c>
      <c r="AA120" s="9"/>
      <c r="AB120" s="22"/>
      <c r="AD120" s="5"/>
    </row>
    <row r="121" spans="1:35" x14ac:dyDescent="0.2">
      <c r="A121" t="s">
        <v>422</v>
      </c>
      <c r="B121" t="s">
        <v>439</v>
      </c>
      <c r="C121">
        <v>8</v>
      </c>
      <c r="D121" s="5">
        <v>29</v>
      </c>
      <c r="E121" s="5">
        <v>25</v>
      </c>
      <c r="F121" s="2"/>
      <c r="G121" s="2"/>
      <c r="H121" s="2"/>
      <c r="I121" s="2"/>
      <c r="J121">
        <f>COUNT(F121:I121)</f>
        <v>0</v>
      </c>
      <c r="K121" s="2"/>
      <c r="L121" s="2"/>
      <c r="M121" s="2"/>
      <c r="N121" s="2"/>
      <c r="O121" s="2"/>
      <c r="P121" s="2">
        <f t="shared" si="2"/>
        <v>0</v>
      </c>
      <c r="Q121" s="2"/>
      <c r="R121" s="2"/>
      <c r="S121" s="2"/>
      <c r="T121" s="2"/>
      <c r="U121" s="2"/>
      <c r="V121" s="2"/>
      <c r="W121" s="2">
        <f t="shared" si="3"/>
        <v>0</v>
      </c>
      <c r="X121" s="7"/>
      <c r="Y121" s="30">
        <f>+(J121*D121)+(P121*E121)+(W121*$AH$7)+X121</f>
        <v>0</v>
      </c>
      <c r="Z121" s="29" t="s">
        <v>205</v>
      </c>
      <c r="AA121" s="9"/>
      <c r="AB121" s="22"/>
      <c r="AD121" s="5">
        <f>$Y$121</f>
        <v>0</v>
      </c>
    </row>
    <row r="122" spans="1:35" x14ac:dyDescent="0.2">
      <c r="A122" s="2" t="s">
        <v>27</v>
      </c>
      <c r="B122" t="s">
        <v>30</v>
      </c>
      <c r="C122">
        <v>8</v>
      </c>
      <c r="D122" s="5">
        <f>+$AG$2</f>
        <v>29</v>
      </c>
      <c r="E122" s="5">
        <f>+$AH$2</f>
        <v>25</v>
      </c>
      <c r="F122" s="2"/>
      <c r="G122" s="2"/>
      <c r="H122" s="2"/>
      <c r="I122" s="2"/>
      <c r="J122">
        <f>COUNT(F122:I122)</f>
        <v>0</v>
      </c>
      <c r="K122" s="2"/>
      <c r="L122" s="2"/>
      <c r="M122" s="2"/>
      <c r="N122" s="2"/>
      <c r="O122" s="2"/>
      <c r="P122" s="2">
        <f t="shared" si="2"/>
        <v>0</v>
      </c>
      <c r="Q122" s="2"/>
      <c r="R122" s="2"/>
      <c r="S122" s="2"/>
      <c r="T122" s="2"/>
      <c r="U122" s="2"/>
      <c r="V122" s="2"/>
      <c r="W122" s="2">
        <f t="shared" si="3"/>
        <v>0</v>
      </c>
      <c r="X122" s="7"/>
      <c r="Y122" s="30">
        <f>+(J122*D122)+(P122*E122)+(W122*$AH$7)+X122</f>
        <v>0</v>
      </c>
      <c r="Z122" s="2" t="s">
        <v>131</v>
      </c>
      <c r="AA122" s="9"/>
      <c r="AB122" s="22"/>
      <c r="AC122" s="9"/>
      <c r="AD122" s="7"/>
      <c r="AE122" s="9"/>
    </row>
    <row r="123" spans="1:35" x14ac:dyDescent="0.2">
      <c r="A123" s="2" t="s">
        <v>398</v>
      </c>
      <c r="B123" t="s">
        <v>399</v>
      </c>
      <c r="C123">
        <v>8</v>
      </c>
      <c r="D123" s="5">
        <v>29</v>
      </c>
      <c r="E123" s="5">
        <v>25</v>
      </c>
      <c r="F123" s="2"/>
      <c r="G123" s="2"/>
      <c r="H123" s="2"/>
      <c r="I123" s="2"/>
      <c r="J123">
        <f>COUNT(F123:I123)</f>
        <v>0</v>
      </c>
      <c r="K123" s="2"/>
      <c r="L123" s="2"/>
      <c r="M123" s="2"/>
      <c r="N123" s="2"/>
      <c r="O123" s="2"/>
      <c r="P123" s="2">
        <f t="shared" si="2"/>
        <v>0</v>
      </c>
      <c r="Q123" s="2"/>
      <c r="R123" s="2"/>
      <c r="S123" s="2"/>
      <c r="T123" s="2"/>
      <c r="U123" s="2"/>
      <c r="V123" s="2"/>
      <c r="W123" s="2">
        <f t="shared" si="3"/>
        <v>0</v>
      </c>
      <c r="X123" s="7"/>
      <c r="Y123" s="30">
        <f>+(J123*D123)+(P123*E123)+(W123*$AH$7)+X123</f>
        <v>0</v>
      </c>
      <c r="Z123" s="2" t="s">
        <v>131</v>
      </c>
      <c r="AA123" s="9"/>
      <c r="AB123" s="7">
        <v>25</v>
      </c>
      <c r="AC123" s="9">
        <v>42866</v>
      </c>
      <c r="AD123" s="7"/>
      <c r="AE123" s="9"/>
    </row>
    <row r="124" spans="1:35" x14ac:dyDescent="0.2">
      <c r="A124" s="2" t="s">
        <v>225</v>
      </c>
      <c r="B124" t="s">
        <v>143</v>
      </c>
      <c r="C124">
        <v>8</v>
      </c>
      <c r="D124" s="5">
        <f>+'5 18 17 payroll'!$AG$2</f>
        <v>29</v>
      </c>
      <c r="E124" s="5">
        <f>+'5 18 17 payroll'!$AH$2</f>
        <v>25</v>
      </c>
      <c r="F124" s="2"/>
      <c r="G124" s="2"/>
      <c r="H124" s="2"/>
      <c r="I124" s="2"/>
      <c r="J124">
        <f>COUNT(F124:I124)</f>
        <v>0</v>
      </c>
      <c r="K124" s="2">
        <v>60296</v>
      </c>
      <c r="L124" s="2"/>
      <c r="M124" s="2"/>
      <c r="N124" s="2"/>
      <c r="O124" s="2"/>
      <c r="P124" s="2">
        <f t="shared" si="2"/>
        <v>1</v>
      </c>
      <c r="Q124" s="2"/>
      <c r="R124" s="2"/>
      <c r="S124" s="2"/>
      <c r="T124" s="2"/>
      <c r="U124" s="2"/>
      <c r="V124" s="2"/>
      <c r="W124" s="2">
        <f t="shared" si="3"/>
        <v>0</v>
      </c>
      <c r="X124" s="7"/>
      <c r="Y124" s="30">
        <f>+(J124*D124)+(P124*E124)+(W124*$AH$7)+X124</f>
        <v>25</v>
      </c>
      <c r="Z124" s="2" t="s">
        <v>131</v>
      </c>
      <c r="AA124" s="9"/>
      <c r="AB124" s="22"/>
      <c r="AC124" s="9"/>
      <c r="AD124" s="7"/>
      <c r="AE124" s="9"/>
    </row>
    <row r="125" spans="1:35" x14ac:dyDescent="0.2">
      <c r="A125" s="2" t="s">
        <v>132</v>
      </c>
      <c r="B125" t="s">
        <v>109</v>
      </c>
      <c r="C125">
        <v>8</v>
      </c>
      <c r="D125" s="5">
        <f>+$AG$2</f>
        <v>29</v>
      </c>
      <c r="E125" s="5">
        <f>+$AH$2</f>
        <v>25</v>
      </c>
      <c r="F125" s="2"/>
      <c r="G125" s="2"/>
      <c r="H125" s="2"/>
      <c r="I125" s="2"/>
      <c r="J125">
        <f>COUNT(F125:I125)</f>
        <v>0</v>
      </c>
      <c r="K125" s="2"/>
      <c r="L125" s="2"/>
      <c r="M125" s="2"/>
      <c r="N125" s="2"/>
      <c r="O125" s="2"/>
      <c r="P125" s="2">
        <f t="shared" si="2"/>
        <v>0</v>
      </c>
      <c r="Q125" s="2"/>
      <c r="R125" s="2"/>
      <c r="S125" s="2"/>
      <c r="T125" s="2"/>
      <c r="U125" s="2"/>
      <c r="V125" s="2"/>
      <c r="W125" s="2">
        <f t="shared" si="3"/>
        <v>0</v>
      </c>
      <c r="X125" s="7"/>
      <c r="Y125" s="30">
        <f>+(J125*D125)+(P125*E125)+(W125*$AH$7)+X125</f>
        <v>0</v>
      </c>
      <c r="Z125" s="2" t="s">
        <v>131</v>
      </c>
      <c r="AA125" s="9"/>
      <c r="AB125" s="7"/>
      <c r="AC125" s="1"/>
      <c r="AD125" s="7"/>
      <c r="AE125" s="9"/>
    </row>
    <row r="126" spans="1:35" x14ac:dyDescent="0.2">
      <c r="A126" s="2" t="s">
        <v>28</v>
      </c>
      <c r="B126" t="s">
        <v>175</v>
      </c>
      <c r="C126">
        <v>8</v>
      </c>
      <c r="D126" s="5">
        <v>29</v>
      </c>
      <c r="E126" s="5">
        <v>25</v>
      </c>
      <c r="F126" s="2"/>
      <c r="G126" s="2"/>
      <c r="H126" s="2"/>
      <c r="I126" s="2"/>
      <c r="J126">
        <f>COUNT(F126:I126)</f>
        <v>0</v>
      </c>
      <c r="K126" s="2"/>
      <c r="L126" s="2"/>
      <c r="M126" s="2"/>
      <c r="N126" s="2"/>
      <c r="O126" s="2"/>
      <c r="P126" s="2">
        <f t="shared" si="2"/>
        <v>0</v>
      </c>
      <c r="Q126" s="2"/>
      <c r="R126" s="2"/>
      <c r="S126" s="2"/>
      <c r="T126" s="2"/>
      <c r="U126" s="2"/>
      <c r="V126" s="2"/>
      <c r="W126" s="2">
        <f t="shared" si="3"/>
        <v>0</v>
      </c>
      <c r="X126" s="7"/>
      <c r="Y126" s="30">
        <f>+(J126*D126)+(P126*E126)+(W126*$AH$7)+X126</f>
        <v>0</v>
      </c>
      <c r="Z126" s="2" t="s">
        <v>131</v>
      </c>
      <c r="AA126" s="22"/>
      <c r="AB126" s="7"/>
      <c r="AC126" s="8"/>
      <c r="AD126" s="7"/>
      <c r="AE126" s="9"/>
    </row>
    <row r="127" spans="1:35" x14ac:dyDescent="0.2">
      <c r="A127" s="2" t="s">
        <v>28</v>
      </c>
      <c r="B127" t="s">
        <v>217</v>
      </c>
      <c r="C127">
        <v>6</v>
      </c>
      <c r="D127" s="5">
        <f>+'5 18 17 payroll'!$AG$4</f>
        <v>40</v>
      </c>
      <c r="E127" s="5">
        <f>+'5 18 17 payroll'!$AH$4</f>
        <v>29</v>
      </c>
      <c r="F127" s="2"/>
      <c r="G127" s="2"/>
      <c r="H127" s="2"/>
      <c r="I127" s="2"/>
      <c r="J127">
        <f>COUNT(F127:I127)</f>
        <v>0</v>
      </c>
      <c r="K127" s="2"/>
      <c r="L127" s="2"/>
      <c r="M127" s="2"/>
      <c r="N127" s="2"/>
      <c r="O127" s="2"/>
      <c r="P127" s="2">
        <f t="shared" si="2"/>
        <v>0</v>
      </c>
      <c r="Q127" s="2"/>
      <c r="R127" s="2"/>
      <c r="S127" s="2"/>
      <c r="T127" s="2"/>
      <c r="U127" s="2"/>
      <c r="V127" s="2"/>
      <c r="W127" s="2">
        <f t="shared" si="3"/>
        <v>0</v>
      </c>
      <c r="X127" s="7"/>
      <c r="Y127" s="30">
        <f>+(J127*D127)+(P127*E127)+(W127*$AH$7)+X127</f>
        <v>0</v>
      </c>
      <c r="Z127" s="2" t="s">
        <v>131</v>
      </c>
      <c r="AA127" s="9"/>
      <c r="AB127" s="7"/>
      <c r="AC127" s="1"/>
      <c r="AD127" s="5"/>
    </row>
    <row r="128" spans="1:35" x14ac:dyDescent="0.2">
      <c r="A128" s="2" t="s">
        <v>13</v>
      </c>
      <c r="B128" t="s">
        <v>14</v>
      </c>
      <c r="C128">
        <v>5</v>
      </c>
      <c r="D128" s="5">
        <v>47</v>
      </c>
      <c r="E128" s="5">
        <v>32</v>
      </c>
      <c r="F128" s="2"/>
      <c r="G128" s="2"/>
      <c r="H128" s="2"/>
      <c r="I128" s="2"/>
      <c r="J128">
        <f>COUNT(F128:I128)</f>
        <v>0</v>
      </c>
      <c r="K128" s="2"/>
      <c r="L128" s="2"/>
      <c r="M128" s="2"/>
      <c r="N128" s="2"/>
      <c r="O128" s="2"/>
      <c r="P128" s="2">
        <f t="shared" si="2"/>
        <v>0</v>
      </c>
      <c r="Q128" s="2"/>
      <c r="R128" s="2"/>
      <c r="S128" s="2"/>
      <c r="T128" s="2"/>
      <c r="U128" s="2"/>
      <c r="V128" s="2"/>
      <c r="W128" s="2">
        <f t="shared" si="3"/>
        <v>0</v>
      </c>
      <c r="X128" s="7"/>
      <c r="Y128" s="30">
        <f>+(J128*D128)+(P128*E128)+(W128*$AH$7)+X128</f>
        <v>0</v>
      </c>
      <c r="Z128" s="2" t="s">
        <v>131</v>
      </c>
      <c r="AA128" s="22"/>
      <c r="AB128" s="22"/>
      <c r="AC128" s="8"/>
      <c r="AD128" s="7"/>
      <c r="AE128" s="28"/>
    </row>
    <row r="129" spans="1:35" x14ac:dyDescent="0.2">
      <c r="A129" s="2" t="s">
        <v>30</v>
      </c>
      <c r="B129" t="s">
        <v>85</v>
      </c>
      <c r="C129">
        <v>6</v>
      </c>
      <c r="D129" s="5">
        <f>+$AG$4</f>
        <v>40</v>
      </c>
      <c r="E129" s="5">
        <f>+$AH$4</f>
        <v>29</v>
      </c>
      <c r="F129" s="2"/>
      <c r="G129" s="2"/>
      <c r="H129" s="2"/>
      <c r="I129" s="2"/>
      <c r="J129">
        <f>COUNT(F129:I129)</f>
        <v>0</v>
      </c>
      <c r="K129" s="2"/>
      <c r="L129" s="2"/>
      <c r="M129" s="2"/>
      <c r="N129" s="2"/>
      <c r="O129" s="2"/>
      <c r="P129" s="2">
        <f t="shared" si="2"/>
        <v>0</v>
      </c>
      <c r="Q129" s="2"/>
      <c r="R129" s="2"/>
      <c r="S129" s="2"/>
      <c r="T129" s="2"/>
      <c r="U129" s="2"/>
      <c r="V129" s="2"/>
      <c r="W129" s="2">
        <f t="shared" si="3"/>
        <v>0</v>
      </c>
      <c r="X129" s="7"/>
      <c r="Y129" s="30">
        <f>+(J129*D129)+(P129*E129)+(W129*$AH$7)+X129</f>
        <v>0</v>
      </c>
      <c r="Z129" s="2" t="s">
        <v>131</v>
      </c>
      <c r="AA129" s="9"/>
      <c r="AB129" s="22"/>
      <c r="AD129" s="7">
        <v>0</v>
      </c>
      <c r="AE129" s="9"/>
    </row>
    <row r="130" spans="1:35" x14ac:dyDescent="0.2">
      <c r="A130" s="2" t="s">
        <v>51</v>
      </c>
      <c r="B130" t="s">
        <v>21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J130">
        <f>COUNT(F130:I130)</f>
        <v>0</v>
      </c>
      <c r="K130" s="2"/>
      <c r="L130" s="2"/>
      <c r="M130" s="2"/>
      <c r="N130" s="2"/>
      <c r="O130" s="2"/>
      <c r="P130" s="2">
        <f t="shared" si="2"/>
        <v>0</v>
      </c>
      <c r="Q130" s="2"/>
      <c r="R130" s="2"/>
      <c r="S130" s="2"/>
      <c r="T130" s="2"/>
      <c r="U130" s="2"/>
      <c r="V130" s="2"/>
      <c r="W130" s="2">
        <f t="shared" si="3"/>
        <v>0</v>
      </c>
      <c r="X130" s="7"/>
      <c r="Y130" s="30">
        <f>+(J130*D130)+(P130*E130)+(W130*$AH$7)+X130</f>
        <v>0</v>
      </c>
      <c r="Z130" s="2" t="s">
        <v>131</v>
      </c>
      <c r="AA130" s="9"/>
      <c r="AB130" s="7"/>
      <c r="AD130" s="7"/>
      <c r="AE130" s="9"/>
    </row>
    <row r="131" spans="1:35" x14ac:dyDescent="0.2">
      <c r="A131" s="2" t="s">
        <v>20</v>
      </c>
      <c r="B131" t="s">
        <v>21</v>
      </c>
      <c r="C131">
        <v>7</v>
      </c>
      <c r="D131" s="5">
        <v>34</v>
      </c>
      <c r="E131" s="5">
        <v>27</v>
      </c>
      <c r="F131" s="2"/>
      <c r="G131" s="2"/>
      <c r="H131" s="2"/>
      <c r="I131" s="2"/>
      <c r="J131">
        <f>COUNT(F131:I131)</f>
        <v>0</v>
      </c>
      <c r="K131" s="2"/>
      <c r="L131" s="2"/>
      <c r="M131" s="2"/>
      <c r="N131" s="2"/>
      <c r="O131" s="2"/>
      <c r="P131" s="2">
        <f t="shared" si="2"/>
        <v>0</v>
      </c>
      <c r="Q131" s="2"/>
      <c r="R131" s="2"/>
      <c r="S131" s="2"/>
      <c r="T131" s="2"/>
      <c r="U131" s="2"/>
      <c r="V131" s="2"/>
      <c r="W131" s="2">
        <f t="shared" si="3"/>
        <v>0</v>
      </c>
      <c r="X131" s="7"/>
      <c r="Y131" s="30">
        <f>+(J131*D131)+(P131*E131)+(W131*$AH$7)+X131</f>
        <v>0</v>
      </c>
      <c r="Z131" s="2" t="s">
        <v>131</v>
      </c>
      <c r="AA131" s="9"/>
      <c r="AB131" s="7"/>
      <c r="AC131" s="9"/>
      <c r="AD131" s="7">
        <v>0</v>
      </c>
      <c r="AE131" s="9"/>
    </row>
    <row r="132" spans="1:35" x14ac:dyDescent="0.2">
      <c r="A132" s="2" t="s">
        <v>57</v>
      </c>
      <c r="B132" t="s">
        <v>187</v>
      </c>
      <c r="C132">
        <v>7</v>
      </c>
      <c r="D132" s="5">
        <v>34</v>
      </c>
      <c r="E132" s="5">
        <v>29</v>
      </c>
      <c r="F132" s="2">
        <v>60196</v>
      </c>
      <c r="G132" s="2"/>
      <c r="H132" s="2"/>
      <c r="I132" s="2"/>
      <c r="J132">
        <f>COUNT(F132:I132)</f>
        <v>1</v>
      </c>
      <c r="K132" s="2"/>
      <c r="L132" s="2"/>
      <c r="M132" s="2"/>
      <c r="N132" s="2"/>
      <c r="O132" s="2"/>
      <c r="P132" s="2">
        <f t="shared" si="2"/>
        <v>0</v>
      </c>
      <c r="Q132" s="2"/>
      <c r="R132" s="2"/>
      <c r="S132" s="2"/>
      <c r="T132" s="2"/>
      <c r="U132" s="2"/>
      <c r="V132" s="2"/>
      <c r="W132" s="2">
        <f t="shared" si="3"/>
        <v>0</v>
      </c>
      <c r="X132" s="7"/>
      <c r="Y132" s="30">
        <f>+(J132*D132)+(P132*E132)+(W132*$AH$7)+X132</f>
        <v>34</v>
      </c>
      <c r="Z132" s="2" t="s">
        <v>131</v>
      </c>
      <c r="AA132" s="9">
        <v>42874</v>
      </c>
      <c r="AB132" s="22"/>
      <c r="AC132" s="9"/>
      <c r="AD132" s="7">
        <v>0</v>
      </c>
      <c r="AE132" s="9"/>
    </row>
    <row r="133" spans="1:35" x14ac:dyDescent="0.2">
      <c r="A133" s="29" t="s">
        <v>138</v>
      </c>
      <c r="B133" s="29" t="s">
        <v>94</v>
      </c>
      <c r="C133">
        <v>7</v>
      </c>
      <c r="D133" s="5">
        <v>29</v>
      </c>
      <c r="E133" s="5">
        <v>27</v>
      </c>
      <c r="F133" s="2"/>
      <c r="G133" s="2"/>
      <c r="H133" s="2"/>
      <c r="I133" s="2"/>
      <c r="J133">
        <f>COUNT(F133:I133)</f>
        <v>0</v>
      </c>
      <c r="K133" s="2">
        <v>60198</v>
      </c>
      <c r="L133" s="2"/>
      <c r="M133" s="2"/>
      <c r="N133" s="2"/>
      <c r="O133" s="2"/>
      <c r="P133" s="2">
        <f t="shared" si="2"/>
        <v>1</v>
      </c>
      <c r="Q133" s="2"/>
      <c r="R133" s="2"/>
      <c r="S133" s="2"/>
      <c r="T133" s="2"/>
      <c r="U133" s="2"/>
      <c r="V133" s="2"/>
      <c r="W133" s="2">
        <f t="shared" ref="W133:W161" si="4">COUNT(Q133:V133)</f>
        <v>0</v>
      </c>
      <c r="X133" s="7"/>
      <c r="Y133" s="30">
        <f>+(J133*D133)+(P133*E133)+(W133*$AH$7)+X133</f>
        <v>27</v>
      </c>
      <c r="Z133" s="2" t="s">
        <v>131</v>
      </c>
      <c r="AA133" s="22">
        <v>42874</v>
      </c>
      <c r="AB133" s="7"/>
      <c r="AC133" s="9"/>
      <c r="AD133" s="7"/>
      <c r="AE133" s="9"/>
    </row>
    <row r="134" spans="1:35" x14ac:dyDescent="0.2">
      <c r="A134" s="2" t="s">
        <v>431</v>
      </c>
      <c r="B134" t="s">
        <v>432</v>
      </c>
      <c r="C134">
        <v>8</v>
      </c>
      <c r="D134" s="5">
        <v>29</v>
      </c>
      <c r="E134" s="5">
        <v>25</v>
      </c>
      <c r="F134" s="2"/>
      <c r="G134" s="2"/>
      <c r="H134" s="2"/>
      <c r="I134" s="2"/>
      <c r="J134">
        <f>COUNT(F134:I134)</f>
        <v>0</v>
      </c>
      <c r="K134" s="2"/>
      <c r="L134" s="2"/>
      <c r="M134" s="2"/>
      <c r="N134" s="2"/>
      <c r="O134" s="2"/>
      <c r="P134" s="2">
        <f t="shared" si="2"/>
        <v>0</v>
      </c>
      <c r="Q134" s="2"/>
      <c r="R134" s="2"/>
      <c r="S134" s="2"/>
      <c r="T134" s="2"/>
      <c r="U134" s="2"/>
      <c r="V134" s="2"/>
      <c r="W134" s="2">
        <f t="shared" si="4"/>
        <v>0</v>
      </c>
      <c r="X134" s="7"/>
      <c r="Y134" s="30">
        <f>+(J134*D134)+(P134*E134)+(W134*$AH$7)+X134</f>
        <v>0</v>
      </c>
      <c r="Z134" s="2" t="s">
        <v>131</v>
      </c>
      <c r="AA134" s="22"/>
      <c r="AB134" s="22"/>
      <c r="AC134" s="8"/>
      <c r="AD134" s="7"/>
      <c r="AE134" s="9"/>
    </row>
    <row r="135" spans="1:35" x14ac:dyDescent="0.2">
      <c r="A135" s="2" t="s">
        <v>40</v>
      </c>
      <c r="B135" t="s">
        <v>41</v>
      </c>
      <c r="C135">
        <v>8</v>
      </c>
      <c r="D135" s="5">
        <v>29</v>
      </c>
      <c r="E135" s="5">
        <v>25</v>
      </c>
      <c r="F135" s="2"/>
      <c r="G135" s="2"/>
      <c r="H135" s="2"/>
      <c r="I135" s="2"/>
      <c r="J135">
        <f>COUNT(F135:I135)</f>
        <v>0</v>
      </c>
      <c r="K135" s="2"/>
      <c r="L135" s="2"/>
      <c r="M135" s="2"/>
      <c r="N135" s="2"/>
      <c r="O135" s="2"/>
      <c r="P135" s="2">
        <f t="shared" ref="P135:P161" si="5">COUNT(K135:O135)</f>
        <v>0</v>
      </c>
      <c r="Q135" s="2"/>
      <c r="R135" s="2"/>
      <c r="S135" s="2"/>
      <c r="T135" s="2"/>
      <c r="U135" s="2"/>
      <c r="V135" s="2"/>
      <c r="W135" s="2">
        <f t="shared" si="4"/>
        <v>0</v>
      </c>
      <c r="X135" s="7"/>
      <c r="Y135" s="30">
        <f>+(J135*D135)+(P135*E135)+(W135*$AH$7)+X135</f>
        <v>0</v>
      </c>
      <c r="Z135" s="2" t="s">
        <v>131</v>
      </c>
      <c r="AA135" s="9"/>
      <c r="AB135" s="22"/>
      <c r="AD135" s="5"/>
      <c r="AI135" s="2"/>
    </row>
    <row r="136" spans="1:35" x14ac:dyDescent="0.2">
      <c r="A136" s="2" t="s">
        <v>58</v>
      </c>
      <c r="B136" t="s">
        <v>59</v>
      </c>
      <c r="C136">
        <v>6</v>
      </c>
      <c r="D136" s="5">
        <f>+$AG$4</f>
        <v>40</v>
      </c>
      <c r="E136" s="5">
        <f>+$AH$4</f>
        <v>29</v>
      </c>
      <c r="F136" s="2"/>
      <c r="G136" s="2"/>
      <c r="H136" s="2"/>
      <c r="I136" s="2"/>
      <c r="J136">
        <f>COUNT(F136:I136)</f>
        <v>0</v>
      </c>
      <c r="K136" s="2"/>
      <c r="L136" s="2"/>
      <c r="M136" s="2"/>
      <c r="N136" s="2"/>
      <c r="O136" s="2"/>
      <c r="P136" s="2">
        <f t="shared" si="5"/>
        <v>0</v>
      </c>
      <c r="Q136" s="2"/>
      <c r="R136" s="2"/>
      <c r="S136" s="2"/>
      <c r="T136" s="2"/>
      <c r="U136" s="2"/>
      <c r="V136" s="2"/>
      <c r="W136" s="2">
        <f t="shared" si="4"/>
        <v>0</v>
      </c>
      <c r="X136" s="7"/>
      <c r="Y136" s="30">
        <f>+(J136*D136)+(P136*E136)+(W136*$AH$7)+X136</f>
        <v>0</v>
      </c>
      <c r="Z136" s="2" t="s">
        <v>131</v>
      </c>
      <c r="AA136" s="9"/>
      <c r="AB136" s="22"/>
      <c r="AC136" s="1"/>
      <c r="AD136" s="5"/>
    </row>
    <row r="137" spans="1:35" x14ac:dyDescent="0.2">
      <c r="A137" s="2" t="s">
        <v>28</v>
      </c>
      <c r="B137" t="s">
        <v>355</v>
      </c>
      <c r="C137">
        <v>8</v>
      </c>
      <c r="D137" s="5">
        <v>29</v>
      </c>
      <c r="E137" s="5">
        <v>25</v>
      </c>
      <c r="F137" s="2"/>
      <c r="G137" s="2"/>
      <c r="H137" s="2"/>
      <c r="I137" s="2"/>
      <c r="J137">
        <f>COUNT(F137:I137)</f>
        <v>0</v>
      </c>
      <c r="K137" s="2"/>
      <c r="L137" s="2"/>
      <c r="M137" s="2"/>
      <c r="N137" s="2"/>
      <c r="O137" s="2"/>
      <c r="P137" s="2">
        <f t="shared" si="5"/>
        <v>0</v>
      </c>
      <c r="Q137" s="2"/>
      <c r="R137" s="2"/>
      <c r="S137" s="2"/>
      <c r="T137" s="2"/>
      <c r="U137" s="2"/>
      <c r="V137" s="2"/>
      <c r="W137" s="2">
        <f t="shared" si="4"/>
        <v>0</v>
      </c>
      <c r="X137" s="7"/>
      <c r="Y137" s="30">
        <f>+(J137*D137)+(P137*E137)+(W137*$AH$7)+X137</f>
        <v>0</v>
      </c>
      <c r="Z137" s="2" t="s">
        <v>131</v>
      </c>
      <c r="AA137" s="9"/>
      <c r="AB137" s="22"/>
      <c r="AC137" s="1"/>
      <c r="AD137" s="5"/>
    </row>
    <row r="138" spans="1:35" x14ac:dyDescent="0.2">
      <c r="A138" s="2" t="s">
        <v>0</v>
      </c>
      <c r="B138" t="s">
        <v>181</v>
      </c>
      <c r="C138">
        <f>AF4</f>
        <v>6</v>
      </c>
      <c r="D138" s="5">
        <f>AG4</f>
        <v>40</v>
      </c>
      <c r="E138" s="5">
        <f>AH4</f>
        <v>29</v>
      </c>
      <c r="F138" s="2">
        <v>60198</v>
      </c>
      <c r="G138" s="2"/>
      <c r="H138" s="2"/>
      <c r="I138" s="2"/>
      <c r="J138">
        <f>COUNT(F138:I138)</f>
        <v>1</v>
      </c>
      <c r="K138" s="2"/>
      <c r="L138" s="2"/>
      <c r="M138" s="2"/>
      <c r="N138" s="2"/>
      <c r="O138" s="2"/>
      <c r="P138" s="2">
        <f t="shared" si="5"/>
        <v>0</v>
      </c>
      <c r="Q138" s="2"/>
      <c r="R138" s="2"/>
      <c r="S138" s="2"/>
      <c r="T138" s="2"/>
      <c r="U138" s="2"/>
      <c r="V138" s="2"/>
      <c r="W138" s="2">
        <f t="shared" si="4"/>
        <v>0</v>
      </c>
      <c r="X138" s="7"/>
      <c r="Y138" s="30">
        <f>+(J138*D138)+(P138*E138)+(W138*$AH$7)+X138</f>
        <v>40</v>
      </c>
      <c r="Z138" s="2" t="s">
        <v>131</v>
      </c>
      <c r="AA138" s="9">
        <v>42874</v>
      </c>
      <c r="AB138" s="22"/>
      <c r="AC138" s="8"/>
      <c r="AD138" s="7"/>
      <c r="AE138" s="9"/>
      <c r="AI138" s="2"/>
    </row>
    <row r="139" spans="1:35" x14ac:dyDescent="0.2">
      <c r="A139" s="2" t="s">
        <v>201</v>
      </c>
      <c r="B139" t="s">
        <v>404</v>
      </c>
      <c r="C139">
        <v>8</v>
      </c>
      <c r="D139" s="5">
        <v>29</v>
      </c>
      <c r="E139" s="5">
        <v>25</v>
      </c>
      <c r="F139" s="2"/>
      <c r="G139" s="2"/>
      <c r="H139" s="2"/>
      <c r="I139" s="2"/>
      <c r="J139">
        <f>COUNT(F139:I139)</f>
        <v>0</v>
      </c>
      <c r="K139" s="2"/>
      <c r="L139" s="2"/>
      <c r="M139" s="2"/>
      <c r="N139" s="2"/>
      <c r="O139" s="2"/>
      <c r="P139" s="2">
        <f t="shared" si="5"/>
        <v>0</v>
      </c>
      <c r="Q139" s="2"/>
      <c r="R139" s="2"/>
      <c r="S139" s="2"/>
      <c r="T139" s="2"/>
      <c r="U139" s="2"/>
      <c r="V139" s="2"/>
      <c r="W139" s="2">
        <f t="shared" si="4"/>
        <v>0</v>
      </c>
      <c r="X139" s="7"/>
      <c r="Y139" s="30">
        <f>+(J139*D139)+(P139*E139)+(W139*$AH$7)+X139</f>
        <v>0</v>
      </c>
      <c r="Z139" s="2" t="s">
        <v>131</v>
      </c>
      <c r="AA139" s="9"/>
      <c r="AB139" s="22"/>
      <c r="AC139" s="8"/>
      <c r="AD139" s="7">
        <v>0</v>
      </c>
      <c r="AE139" s="9"/>
      <c r="AI139" s="2"/>
    </row>
    <row r="140" spans="1:35" x14ac:dyDescent="0.2">
      <c r="A140" s="2" t="s">
        <v>174</v>
      </c>
      <c r="B140" t="s">
        <v>42</v>
      </c>
      <c r="C140">
        <v>8</v>
      </c>
      <c r="D140" s="5">
        <v>29</v>
      </c>
      <c r="E140" s="5">
        <v>25</v>
      </c>
      <c r="F140" s="2"/>
      <c r="G140" s="2"/>
      <c r="H140" s="2"/>
      <c r="I140" s="2"/>
      <c r="J140">
        <f>COUNT(F140:I140)</f>
        <v>0</v>
      </c>
      <c r="K140" s="2"/>
      <c r="L140" s="2"/>
      <c r="M140" s="2"/>
      <c r="N140" s="2"/>
      <c r="O140" s="2"/>
      <c r="P140" s="2">
        <f t="shared" si="5"/>
        <v>0</v>
      </c>
      <c r="Q140" s="2"/>
      <c r="R140" s="2"/>
      <c r="S140" s="2"/>
      <c r="T140" s="2"/>
      <c r="U140" s="2"/>
      <c r="V140" s="2"/>
      <c r="W140" s="2">
        <f t="shared" si="4"/>
        <v>0</v>
      </c>
      <c r="X140" s="7"/>
      <c r="Y140" s="30">
        <f>+(J140*D140)+(P140*E140)+(W140*$AH$7)+X140</f>
        <v>0</v>
      </c>
      <c r="Z140" s="2" t="s">
        <v>347</v>
      </c>
      <c r="AA140" s="9"/>
      <c r="AB140" s="7"/>
      <c r="AC140" s="8"/>
      <c r="AD140" s="7"/>
      <c r="AE140" s="9"/>
      <c r="AI140" s="2"/>
    </row>
    <row r="141" spans="1:35" x14ac:dyDescent="0.2">
      <c r="A141" s="2" t="s">
        <v>389</v>
      </c>
      <c r="B141" t="s">
        <v>276</v>
      </c>
      <c r="C141">
        <v>7</v>
      </c>
      <c r="D141" s="5">
        <v>34</v>
      </c>
      <c r="E141" s="5">
        <v>27</v>
      </c>
      <c r="F141" s="2"/>
      <c r="G141" s="2"/>
      <c r="H141" s="2"/>
      <c r="I141" s="2"/>
      <c r="J141">
        <f>COUNT(F141:I141)</f>
        <v>0</v>
      </c>
      <c r="K141" s="2"/>
      <c r="L141" s="2"/>
      <c r="M141" s="2"/>
      <c r="N141" s="2"/>
      <c r="O141" s="2"/>
      <c r="P141" s="2">
        <f t="shared" si="5"/>
        <v>0</v>
      </c>
      <c r="Q141" s="2"/>
      <c r="R141" s="2"/>
      <c r="S141" s="2"/>
      <c r="T141" s="2"/>
      <c r="U141" s="2"/>
      <c r="V141" s="2"/>
      <c r="W141" s="2">
        <f t="shared" si="4"/>
        <v>0</v>
      </c>
      <c r="X141" s="7"/>
      <c r="Y141" s="30">
        <f>+(J141*D141)+(P141*E141)+(W141*$AH$7)+X141</f>
        <v>0</v>
      </c>
      <c r="Z141" s="2" t="s">
        <v>131</v>
      </c>
      <c r="AA141" s="9"/>
      <c r="AB141" s="7"/>
      <c r="AC141" s="9"/>
      <c r="AD141" s="7"/>
      <c r="AE141" s="9"/>
      <c r="AI141" s="2"/>
    </row>
    <row r="142" spans="1:35" x14ac:dyDescent="0.2">
      <c r="A142" s="2" t="s">
        <v>201</v>
      </c>
      <c r="B142" t="s">
        <v>276</v>
      </c>
      <c r="C142">
        <v>6</v>
      </c>
      <c r="D142" s="5">
        <v>40</v>
      </c>
      <c r="E142" s="5">
        <v>29</v>
      </c>
      <c r="F142" s="2"/>
      <c r="G142" s="2"/>
      <c r="H142" s="2"/>
      <c r="I142" s="2"/>
      <c r="J142">
        <f>COUNT(F142:I142)</f>
        <v>0</v>
      </c>
      <c r="K142" s="2"/>
      <c r="L142" s="2"/>
      <c r="M142" s="2"/>
      <c r="N142" s="2"/>
      <c r="O142" s="2"/>
      <c r="P142" s="2">
        <f t="shared" si="5"/>
        <v>0</v>
      </c>
      <c r="Q142" s="2"/>
      <c r="R142" s="2"/>
      <c r="S142" s="2"/>
      <c r="T142" s="2"/>
      <c r="U142" s="2"/>
      <c r="V142" s="2"/>
      <c r="W142" s="2">
        <f t="shared" si="4"/>
        <v>0</v>
      </c>
      <c r="X142" s="7"/>
      <c r="Y142" s="30">
        <f>+(J142*D142)+(P142*E142)+(W142*$AH$7)+X142</f>
        <v>0</v>
      </c>
      <c r="Z142" s="2" t="s">
        <v>131</v>
      </c>
      <c r="AA142" s="9"/>
      <c r="AB142" s="7"/>
      <c r="AC142" s="9"/>
      <c r="AD142" s="7"/>
      <c r="AE142" s="9"/>
      <c r="AI142" s="2"/>
    </row>
    <row r="143" spans="1:35" x14ac:dyDescent="0.2">
      <c r="A143" s="2" t="s">
        <v>318</v>
      </c>
      <c r="B143" t="s">
        <v>69</v>
      </c>
      <c r="C143">
        <v>8</v>
      </c>
      <c r="D143" s="5">
        <v>29</v>
      </c>
      <c r="E143" s="5">
        <v>25</v>
      </c>
      <c r="F143" s="2"/>
      <c r="G143" s="2"/>
      <c r="H143" s="2"/>
      <c r="I143" s="2"/>
      <c r="J143">
        <f>COUNT(F143:I143)</f>
        <v>0</v>
      </c>
      <c r="K143" s="2"/>
      <c r="L143" s="2"/>
      <c r="M143" s="2"/>
      <c r="N143" s="2"/>
      <c r="O143" s="2"/>
      <c r="P143" s="2">
        <f t="shared" si="5"/>
        <v>0</v>
      </c>
      <c r="Q143" s="2"/>
      <c r="R143" s="2"/>
      <c r="S143" s="2"/>
      <c r="T143" s="2"/>
      <c r="U143" s="2"/>
      <c r="V143" s="2"/>
      <c r="W143" s="2">
        <f t="shared" si="4"/>
        <v>0</v>
      </c>
      <c r="X143" s="7"/>
      <c r="Y143" s="30">
        <f>+(J143*D143)+(P143*E143)+(W143*$AH$7)+X143</f>
        <v>0</v>
      </c>
      <c r="Z143" s="2" t="s">
        <v>131</v>
      </c>
      <c r="AA143" s="9"/>
      <c r="AB143" s="7"/>
      <c r="AC143" s="9"/>
      <c r="AD143" s="7"/>
      <c r="AE143" s="9"/>
      <c r="AI143" s="2"/>
    </row>
    <row r="144" spans="1:35" x14ac:dyDescent="0.2">
      <c r="A144" s="2" t="s">
        <v>48</v>
      </c>
      <c r="B144" t="s">
        <v>166</v>
      </c>
      <c r="C144">
        <f>AF4</f>
        <v>6</v>
      </c>
      <c r="D144" s="5">
        <f>AG4</f>
        <v>40</v>
      </c>
      <c r="E144" s="5">
        <f>AH4</f>
        <v>29</v>
      </c>
      <c r="F144" s="2"/>
      <c r="G144" s="2"/>
      <c r="H144" s="2"/>
      <c r="I144" s="2"/>
      <c r="J144">
        <f>COUNT(F144:I144)</f>
        <v>0</v>
      </c>
      <c r="K144" s="2"/>
      <c r="L144" s="2"/>
      <c r="M144" s="2"/>
      <c r="N144" s="2"/>
      <c r="O144" s="2"/>
      <c r="P144" s="2">
        <f t="shared" si="5"/>
        <v>0</v>
      </c>
      <c r="Q144" s="2"/>
      <c r="R144" s="2"/>
      <c r="S144" s="2"/>
      <c r="T144" s="2"/>
      <c r="U144" s="2"/>
      <c r="V144" s="2"/>
      <c r="W144" s="2">
        <f t="shared" si="4"/>
        <v>0</v>
      </c>
      <c r="X144" s="7"/>
      <c r="Y144" s="30">
        <f>+(J144*D144)+(P144*E144)+(W144*$AH$7)+X144</f>
        <v>0</v>
      </c>
      <c r="Z144" s="2" t="s">
        <v>131</v>
      </c>
      <c r="AA144" s="22"/>
      <c r="AB144" s="7"/>
      <c r="AC144" s="8"/>
      <c r="AD144" s="7"/>
      <c r="AE144" s="9"/>
      <c r="AI144" s="2"/>
    </row>
    <row r="145" spans="1:35" x14ac:dyDescent="0.2">
      <c r="A145" s="2" t="s">
        <v>63</v>
      </c>
      <c r="B145" t="s">
        <v>64</v>
      </c>
      <c r="C145">
        <v>6</v>
      </c>
      <c r="D145" s="5">
        <f>+$AG$4</f>
        <v>40</v>
      </c>
      <c r="E145" s="5">
        <f>+$AH$4</f>
        <v>29</v>
      </c>
      <c r="F145" s="2"/>
      <c r="G145" s="2"/>
      <c r="H145" s="2"/>
      <c r="I145" s="2"/>
      <c r="J145">
        <f>COUNT(F145:I145)</f>
        <v>0</v>
      </c>
      <c r="K145" s="2"/>
      <c r="L145" s="2"/>
      <c r="M145" s="2"/>
      <c r="N145" s="2"/>
      <c r="O145" s="2"/>
      <c r="P145" s="2">
        <f t="shared" si="5"/>
        <v>0</v>
      </c>
      <c r="Q145" s="2"/>
      <c r="R145" s="2"/>
      <c r="S145" s="2"/>
      <c r="T145" s="2"/>
      <c r="U145" s="2"/>
      <c r="V145" s="2"/>
      <c r="W145" s="2">
        <f t="shared" si="4"/>
        <v>0</v>
      </c>
      <c r="X145" s="7"/>
      <c r="Y145" s="30">
        <f>+(J145*D145)+(P145*E145)+(W145*$AH$7)+X145</f>
        <v>0</v>
      </c>
      <c r="Z145" s="2" t="s">
        <v>131</v>
      </c>
      <c r="AA145" s="9"/>
      <c r="AB145" s="7"/>
      <c r="AD145" s="5"/>
      <c r="AI145" s="2"/>
    </row>
    <row r="146" spans="1:35" x14ac:dyDescent="0.2">
      <c r="A146" s="2" t="s">
        <v>22</v>
      </c>
      <c r="B146" t="s">
        <v>23</v>
      </c>
      <c r="C146">
        <v>8</v>
      </c>
      <c r="D146" s="5">
        <f>+$AG$2</f>
        <v>29</v>
      </c>
      <c r="E146" s="5">
        <f>+$AH$2</f>
        <v>25</v>
      </c>
      <c r="F146" s="2"/>
      <c r="G146" s="2"/>
      <c r="H146" s="2"/>
      <c r="I146" s="2"/>
      <c r="J146">
        <f>COUNT(F146:I146)</f>
        <v>0</v>
      </c>
      <c r="K146" s="2">
        <v>60199</v>
      </c>
      <c r="L146" s="2"/>
      <c r="M146" s="2"/>
      <c r="N146" s="2"/>
      <c r="O146" s="2"/>
      <c r="P146" s="2">
        <f t="shared" si="5"/>
        <v>1</v>
      </c>
      <c r="Q146" s="2"/>
      <c r="R146" s="2"/>
      <c r="S146" s="2"/>
      <c r="T146" s="2"/>
      <c r="U146" s="2"/>
      <c r="V146" s="2"/>
      <c r="W146" s="2">
        <f t="shared" si="4"/>
        <v>0</v>
      </c>
      <c r="X146" s="7"/>
      <c r="Y146" s="30">
        <f>+(J146*D146)+(P146*E146)+(W146*$AH$7)+X146</f>
        <v>25</v>
      </c>
      <c r="Z146" s="2" t="s">
        <v>131</v>
      </c>
      <c r="AA146" s="9">
        <v>42874</v>
      </c>
      <c r="AB146" s="7"/>
      <c r="AC146" s="8"/>
      <c r="AD146" s="7"/>
      <c r="AE146" s="9"/>
      <c r="AI146" s="2"/>
    </row>
    <row r="147" spans="1:35" x14ac:dyDescent="0.2">
      <c r="A147" s="2" t="s">
        <v>37</v>
      </c>
      <c r="B147" t="s">
        <v>251</v>
      </c>
      <c r="C147">
        <v>8</v>
      </c>
      <c r="D147" s="5">
        <f>+$AG$2</f>
        <v>29</v>
      </c>
      <c r="E147" s="5">
        <f>+$AH$2</f>
        <v>25</v>
      </c>
      <c r="F147" s="2"/>
      <c r="G147" s="2"/>
      <c r="H147" s="2"/>
      <c r="I147" s="2"/>
      <c r="J147">
        <f>COUNT(F147:I147)</f>
        <v>0</v>
      </c>
      <c r="K147" s="2"/>
      <c r="L147" s="2"/>
      <c r="M147" s="2"/>
      <c r="N147" s="2"/>
      <c r="O147" s="2"/>
      <c r="P147" s="2">
        <f t="shared" si="5"/>
        <v>0</v>
      </c>
      <c r="Q147" s="2"/>
      <c r="R147" s="2"/>
      <c r="S147" s="2"/>
      <c r="T147" s="2"/>
      <c r="U147" s="2"/>
      <c r="V147" s="2"/>
      <c r="W147" s="2">
        <f t="shared" si="4"/>
        <v>0</v>
      </c>
      <c r="X147" s="7"/>
      <c r="Y147" s="30">
        <f>+(J147*D147)+(P147*E147)+(W147*$AH$7)+X147</f>
        <v>0</v>
      </c>
      <c r="Z147" s="2" t="s">
        <v>131</v>
      </c>
      <c r="AA147" s="9"/>
      <c r="AB147" s="7"/>
      <c r="AC147" s="8"/>
      <c r="AD147" s="7"/>
      <c r="AE147" s="9"/>
      <c r="AI147" s="2"/>
    </row>
    <row r="148" spans="1:35" x14ac:dyDescent="0.2">
      <c r="A148" s="2" t="s">
        <v>414</v>
      </c>
      <c r="B148" t="s">
        <v>339</v>
      </c>
      <c r="C148">
        <v>8</v>
      </c>
      <c r="D148" s="5">
        <v>29</v>
      </c>
      <c r="E148" s="5">
        <v>25</v>
      </c>
      <c r="F148" s="2"/>
      <c r="G148" s="2"/>
      <c r="H148" s="2"/>
      <c r="I148" s="2"/>
      <c r="J148">
        <f>COUNT(F148:I148)</f>
        <v>0</v>
      </c>
      <c r="K148" s="2"/>
      <c r="L148" s="2"/>
      <c r="M148" s="2"/>
      <c r="N148" s="2"/>
      <c r="O148" s="2"/>
      <c r="P148" s="2">
        <f t="shared" si="5"/>
        <v>0</v>
      </c>
      <c r="Q148" s="2"/>
      <c r="R148" s="2"/>
      <c r="S148" s="2"/>
      <c r="T148" s="2"/>
      <c r="U148" s="2"/>
      <c r="V148" s="2"/>
      <c r="W148" s="2">
        <f t="shared" si="4"/>
        <v>0</v>
      </c>
      <c r="X148" s="7"/>
      <c r="Y148" s="30">
        <f>+(J148*D148)+(P148*E148)+(W148*$AH$7)+X148</f>
        <v>0</v>
      </c>
      <c r="Z148" s="2" t="s">
        <v>131</v>
      </c>
      <c r="AA148" s="9"/>
      <c r="AB148" s="7"/>
      <c r="AC148" s="8"/>
      <c r="AD148" s="7">
        <v>0</v>
      </c>
      <c r="AE148" s="9"/>
      <c r="AI148" s="2"/>
    </row>
    <row r="149" spans="1:35" x14ac:dyDescent="0.2">
      <c r="A149" s="2" t="s">
        <v>222</v>
      </c>
      <c r="B149" t="s">
        <v>339</v>
      </c>
      <c r="C149">
        <v>8</v>
      </c>
      <c r="D149" s="5">
        <v>29</v>
      </c>
      <c r="E149" s="5">
        <v>25</v>
      </c>
      <c r="F149" s="2"/>
      <c r="G149" s="2"/>
      <c r="H149" s="2"/>
      <c r="I149" s="2"/>
      <c r="J149">
        <f>COUNT(F149:I149)</f>
        <v>0</v>
      </c>
      <c r="K149" s="2"/>
      <c r="L149" s="2"/>
      <c r="M149" s="2"/>
      <c r="N149" s="2"/>
      <c r="O149" s="2"/>
      <c r="P149" s="2">
        <f t="shared" si="5"/>
        <v>0</v>
      </c>
      <c r="Q149" s="2"/>
      <c r="R149" s="2"/>
      <c r="S149" s="2"/>
      <c r="T149" s="2"/>
      <c r="U149" s="2"/>
      <c r="V149" s="2"/>
      <c r="W149" s="2">
        <f t="shared" si="4"/>
        <v>0</v>
      </c>
      <c r="X149" s="7"/>
      <c r="Y149" s="30">
        <f>+(J149*D149)+(P149*E149)+(W149*$AH$7)+X149</f>
        <v>0</v>
      </c>
      <c r="Z149" s="2" t="s">
        <v>131</v>
      </c>
      <c r="AA149" s="9"/>
      <c r="AB149" s="7"/>
      <c r="AC149" s="8"/>
      <c r="AD149" s="7"/>
      <c r="AE149" s="9"/>
      <c r="AI149" s="2"/>
    </row>
    <row r="150" spans="1:35" x14ac:dyDescent="0.2">
      <c r="A150" t="s">
        <v>0</v>
      </c>
      <c r="B150" t="s">
        <v>406</v>
      </c>
      <c r="C150">
        <v>8</v>
      </c>
      <c r="D150" s="5">
        <v>29</v>
      </c>
      <c r="E150" s="5">
        <v>25</v>
      </c>
      <c r="F150" s="2"/>
      <c r="G150" s="2"/>
      <c r="H150" s="2"/>
      <c r="I150" s="2"/>
      <c r="J150">
        <f>COUNT(F150:I150)</f>
        <v>0</v>
      </c>
      <c r="K150" s="2"/>
      <c r="L150" s="2"/>
      <c r="M150" s="2"/>
      <c r="N150" s="2"/>
      <c r="O150" s="2"/>
      <c r="P150" s="2">
        <f t="shared" si="5"/>
        <v>0</v>
      </c>
      <c r="Q150" s="2"/>
      <c r="R150" s="2"/>
      <c r="S150" s="2"/>
      <c r="T150" s="2"/>
      <c r="U150" s="2"/>
      <c r="V150" s="2"/>
      <c r="W150" s="2">
        <f t="shared" si="4"/>
        <v>0</v>
      </c>
      <c r="X150" s="7"/>
      <c r="Y150" s="30">
        <f>+(J150*D150)+(P150*E150)+(W150*$AH$7)+X150</f>
        <v>0</v>
      </c>
      <c r="Z150" s="2" t="s">
        <v>131</v>
      </c>
      <c r="AA150" s="9"/>
      <c r="AB150" s="7"/>
      <c r="AC150" s="8"/>
      <c r="AD150" s="7"/>
      <c r="AE150" s="9"/>
      <c r="AI150" s="2"/>
    </row>
    <row r="151" spans="1:35" x14ac:dyDescent="0.2">
      <c r="A151" t="s">
        <v>416</v>
      </c>
      <c r="B151" t="s">
        <v>413</v>
      </c>
      <c r="C151">
        <v>8</v>
      </c>
      <c r="D151" s="5">
        <v>29</v>
      </c>
      <c r="E151" s="5">
        <v>25</v>
      </c>
      <c r="F151" s="2"/>
      <c r="G151" s="2"/>
      <c r="H151" s="2"/>
      <c r="I151" s="2"/>
      <c r="J151">
        <f>COUNT(F151:I151)</f>
        <v>0</v>
      </c>
      <c r="K151" s="2"/>
      <c r="L151" s="2"/>
      <c r="M151" s="2"/>
      <c r="N151" s="2"/>
      <c r="O151" s="2"/>
      <c r="P151" s="2">
        <f t="shared" si="5"/>
        <v>0</v>
      </c>
      <c r="Q151" s="2"/>
      <c r="R151" s="2"/>
      <c r="S151" s="2"/>
      <c r="T151" s="2"/>
      <c r="U151" s="2"/>
      <c r="V151" s="2"/>
      <c r="W151" s="2">
        <f t="shared" si="4"/>
        <v>0</v>
      </c>
      <c r="X151" s="7"/>
      <c r="Y151" s="30">
        <f>+(J151*D151)+(P151*E151)+(W151*$AH$7)+X151</f>
        <v>0</v>
      </c>
      <c r="Z151" s="2" t="s">
        <v>131</v>
      </c>
      <c r="AA151" s="9"/>
      <c r="AB151" s="7"/>
      <c r="AC151" s="8"/>
      <c r="AD151" s="7">
        <v>0</v>
      </c>
      <c r="AE151" s="9"/>
      <c r="AI151" s="2"/>
    </row>
    <row r="152" spans="1:35" x14ac:dyDescent="0.2">
      <c r="A152" s="2" t="s">
        <v>227</v>
      </c>
      <c r="B152" t="s">
        <v>226</v>
      </c>
      <c r="C152">
        <v>6</v>
      </c>
      <c r="D152" s="5">
        <v>40</v>
      </c>
      <c r="E152" s="5">
        <v>29</v>
      </c>
      <c r="F152" s="2"/>
      <c r="G152" s="2"/>
      <c r="H152" s="2"/>
      <c r="I152" s="2"/>
      <c r="J152">
        <f>COUNT(F152:I152)</f>
        <v>0</v>
      </c>
      <c r="K152" s="2"/>
      <c r="L152" s="2"/>
      <c r="M152" s="2"/>
      <c r="N152" s="2"/>
      <c r="O152" s="2"/>
      <c r="P152" s="2">
        <f t="shared" si="5"/>
        <v>0</v>
      </c>
      <c r="Q152" s="2"/>
      <c r="R152" s="2"/>
      <c r="S152" s="2"/>
      <c r="T152" s="2"/>
      <c r="U152" s="2"/>
      <c r="V152" s="2"/>
      <c r="W152" s="2">
        <f t="shared" si="4"/>
        <v>0</v>
      </c>
      <c r="X152" s="7"/>
      <c r="Y152" s="30">
        <f>+(J152*D152)+(P152*E152)+(W152*$AH$7)+X152</f>
        <v>0</v>
      </c>
      <c r="Z152" s="2" t="s">
        <v>131</v>
      </c>
      <c r="AA152" s="22"/>
      <c r="AB152" s="7"/>
      <c r="AD152" s="5"/>
      <c r="AI152" s="2"/>
    </row>
    <row r="153" spans="1:35" x14ac:dyDescent="0.2">
      <c r="A153" s="2" t="s">
        <v>60</v>
      </c>
      <c r="B153" t="s">
        <v>226</v>
      </c>
      <c r="C153">
        <v>6</v>
      </c>
      <c r="D153" s="5">
        <v>40</v>
      </c>
      <c r="E153" s="5">
        <v>29</v>
      </c>
      <c r="F153" s="2"/>
      <c r="G153" s="2"/>
      <c r="H153" s="2"/>
      <c r="I153" s="2"/>
      <c r="J153">
        <f>COUNT(F153:I153)</f>
        <v>0</v>
      </c>
      <c r="K153" s="2"/>
      <c r="L153" s="2"/>
      <c r="M153" s="2"/>
      <c r="N153" s="2"/>
      <c r="O153" s="2"/>
      <c r="P153" s="2">
        <f t="shared" si="5"/>
        <v>0</v>
      </c>
      <c r="Q153" s="2"/>
      <c r="R153" s="2"/>
      <c r="S153" s="2"/>
      <c r="T153" s="2"/>
      <c r="U153" s="2"/>
      <c r="V153" s="2"/>
      <c r="W153" s="2">
        <f t="shared" si="4"/>
        <v>0</v>
      </c>
      <c r="X153" s="7"/>
      <c r="Y153" s="30">
        <f>+(J153*D153)+(P153*E153)+(W153*$AH$7)+X153</f>
        <v>0</v>
      </c>
      <c r="Z153" s="2" t="s">
        <v>131</v>
      </c>
      <c r="AA153" s="22"/>
      <c r="AB153" s="22"/>
      <c r="AD153" s="5"/>
      <c r="AI153" s="2"/>
    </row>
    <row r="154" spans="1:35" x14ac:dyDescent="0.2">
      <c r="A154" s="2" t="s">
        <v>229</v>
      </c>
      <c r="B154" t="s">
        <v>230</v>
      </c>
      <c r="C154">
        <v>8</v>
      </c>
      <c r="D154" s="5">
        <v>29</v>
      </c>
      <c r="E154" s="5">
        <v>25</v>
      </c>
      <c r="F154" s="2"/>
      <c r="G154" s="2"/>
      <c r="H154" s="2"/>
      <c r="I154" s="2"/>
      <c r="J154">
        <f>COUNT(F154:I154)</f>
        <v>0</v>
      </c>
      <c r="K154" s="2"/>
      <c r="L154" s="2"/>
      <c r="M154" s="2"/>
      <c r="N154" s="2"/>
      <c r="O154" s="2"/>
      <c r="P154" s="2">
        <f t="shared" si="5"/>
        <v>0</v>
      </c>
      <c r="Q154" s="2"/>
      <c r="R154" s="2"/>
      <c r="S154" s="2"/>
      <c r="T154" s="2"/>
      <c r="U154" s="2"/>
      <c r="V154" s="2"/>
      <c r="W154" s="2">
        <f t="shared" si="4"/>
        <v>0</v>
      </c>
      <c r="X154" s="7"/>
      <c r="Y154" s="30">
        <f>+(J154*D154)+(P154*E154)+(W154*$AH$7)+X154</f>
        <v>0</v>
      </c>
      <c r="Z154" s="2" t="s">
        <v>131</v>
      </c>
      <c r="AA154" s="9"/>
      <c r="AB154" s="22"/>
      <c r="AD154" s="5"/>
      <c r="AI154" s="2"/>
    </row>
    <row r="155" spans="1:35" x14ac:dyDescent="0.2">
      <c r="A155" s="2" t="s">
        <v>138</v>
      </c>
      <c r="B155" t="s">
        <v>367</v>
      </c>
      <c r="C155">
        <v>8</v>
      </c>
      <c r="D155" s="5">
        <v>29</v>
      </c>
      <c r="E155" s="5">
        <v>25</v>
      </c>
      <c r="F155" s="2"/>
      <c r="G155" s="2"/>
      <c r="H155" s="2"/>
      <c r="I155" s="2"/>
      <c r="J155">
        <f>COUNT(F155:I155)</f>
        <v>0</v>
      </c>
      <c r="K155" s="2"/>
      <c r="L155" s="2"/>
      <c r="M155" s="2"/>
      <c r="N155" s="2"/>
      <c r="O155" s="2"/>
      <c r="P155" s="2">
        <f t="shared" si="5"/>
        <v>0</v>
      </c>
      <c r="Q155" s="2"/>
      <c r="R155" s="2"/>
      <c r="S155" s="2"/>
      <c r="T155" s="2"/>
      <c r="U155" s="2"/>
      <c r="V155" s="2"/>
      <c r="W155" s="2">
        <f t="shared" si="4"/>
        <v>0</v>
      </c>
      <c r="X155" s="7"/>
      <c r="Y155" s="30">
        <f>+(J155*D155)+(P155*E155)+(W155*$AH$7)+X155</f>
        <v>0</v>
      </c>
      <c r="Z155" s="2" t="s">
        <v>131</v>
      </c>
      <c r="AA155" s="9"/>
      <c r="AB155" s="22"/>
      <c r="AC155" s="9"/>
      <c r="AD155" s="7"/>
      <c r="AE155" s="7"/>
      <c r="AI155" s="2"/>
    </row>
    <row r="156" spans="1:35" x14ac:dyDescent="0.2">
      <c r="A156" s="2" t="s">
        <v>54</v>
      </c>
      <c r="B156" t="s">
        <v>304</v>
      </c>
      <c r="C156">
        <v>8</v>
      </c>
      <c r="D156" s="5">
        <v>29</v>
      </c>
      <c r="E156" s="5">
        <v>25</v>
      </c>
      <c r="F156" s="2"/>
      <c r="G156" s="2"/>
      <c r="H156" s="2"/>
      <c r="I156" s="2"/>
      <c r="J156">
        <f>COUNT(F156:I156)</f>
        <v>0</v>
      </c>
      <c r="K156" s="2"/>
      <c r="L156" s="2"/>
      <c r="M156" s="2"/>
      <c r="N156" s="2"/>
      <c r="O156" s="2"/>
      <c r="P156" s="2">
        <f t="shared" si="5"/>
        <v>0</v>
      </c>
      <c r="Q156" s="2"/>
      <c r="R156" s="2"/>
      <c r="S156" s="2"/>
      <c r="T156" s="2"/>
      <c r="U156" s="2"/>
      <c r="V156" s="2"/>
      <c r="W156" s="2">
        <f t="shared" si="4"/>
        <v>0</v>
      </c>
      <c r="X156" s="7"/>
      <c r="Y156" s="30">
        <f>+(J156*D156)+(P156*E156)+(W156*$AH$7)+X156</f>
        <v>0</v>
      </c>
      <c r="Z156" s="29" t="s">
        <v>205</v>
      </c>
      <c r="AA156" s="9"/>
      <c r="AB156" s="22"/>
      <c r="AC156" s="7"/>
      <c r="AD156" s="7">
        <f>+Y156</f>
        <v>0</v>
      </c>
      <c r="AE156" s="9"/>
      <c r="AI156" s="2"/>
    </row>
    <row r="157" spans="1:35" x14ac:dyDescent="0.2">
      <c r="A157" s="2" t="s">
        <v>202</v>
      </c>
      <c r="B157" t="s">
        <v>203</v>
      </c>
      <c r="C157">
        <v>8</v>
      </c>
      <c r="D157" s="5">
        <f>+$AG$2</f>
        <v>29</v>
      </c>
      <c r="E157" s="5">
        <f>+$AH$2</f>
        <v>25</v>
      </c>
      <c r="F157" s="2"/>
      <c r="G157" s="2"/>
      <c r="H157" s="2"/>
      <c r="I157" s="2"/>
      <c r="J157">
        <f>COUNT(F157:I157)</f>
        <v>0</v>
      </c>
      <c r="K157" s="2"/>
      <c r="L157" s="2"/>
      <c r="M157" s="2"/>
      <c r="N157" s="2"/>
      <c r="O157" s="2"/>
      <c r="P157" s="2">
        <f t="shared" si="5"/>
        <v>0</v>
      </c>
      <c r="Q157" s="2"/>
      <c r="R157" s="2"/>
      <c r="S157" s="2"/>
      <c r="T157" s="2"/>
      <c r="U157" s="2"/>
      <c r="V157" s="2"/>
      <c r="W157" s="2">
        <f t="shared" si="4"/>
        <v>0</v>
      </c>
      <c r="X157" s="7"/>
      <c r="Y157" s="30">
        <f>+(J157*D157)+(P157*E157)+(W157*$AH$7)+X157</f>
        <v>0</v>
      </c>
      <c r="Z157" s="2" t="s">
        <v>131</v>
      </c>
      <c r="AA157" s="9"/>
      <c r="AB157" s="7"/>
      <c r="AD157" s="5"/>
    </row>
    <row r="158" spans="1:35" x14ac:dyDescent="0.2">
      <c r="A158" t="s">
        <v>37</v>
      </c>
      <c r="B158" t="s">
        <v>270</v>
      </c>
      <c r="C158">
        <v>7</v>
      </c>
      <c r="D158" s="5">
        <v>34</v>
      </c>
      <c r="E158" s="5">
        <v>27</v>
      </c>
      <c r="F158" s="2"/>
      <c r="G158" s="2"/>
      <c r="H158" s="2"/>
      <c r="I158" s="2"/>
      <c r="J158">
        <f>COUNT(F158:I158)</f>
        <v>0</v>
      </c>
      <c r="K158" s="2"/>
      <c r="L158" s="2"/>
      <c r="M158" s="2"/>
      <c r="N158" s="2"/>
      <c r="O158" s="2"/>
      <c r="P158" s="2">
        <f t="shared" si="5"/>
        <v>0</v>
      </c>
      <c r="Q158" s="2"/>
      <c r="R158" s="2"/>
      <c r="S158" s="2"/>
      <c r="T158" s="2"/>
      <c r="U158" s="2"/>
      <c r="V158" s="2"/>
      <c r="W158" s="2">
        <f t="shared" si="4"/>
        <v>0</v>
      </c>
      <c r="X158" s="7"/>
      <c r="Y158" s="30">
        <f>+(J158*D158)+(P158*E158)+(W158*$AH$7)+X158</f>
        <v>0</v>
      </c>
      <c r="Z158" s="2" t="s">
        <v>131</v>
      </c>
      <c r="AA158" s="22"/>
      <c r="AB158" s="7"/>
      <c r="AC158" s="8"/>
      <c r="AD158" s="7"/>
      <c r="AE158" s="7"/>
    </row>
    <row r="159" spans="1:35" x14ac:dyDescent="0.2">
      <c r="A159" t="s">
        <v>314</v>
      </c>
      <c r="B159" t="s">
        <v>55</v>
      </c>
      <c r="C159">
        <v>8</v>
      </c>
      <c r="D159" s="5">
        <v>29</v>
      </c>
      <c r="E159" s="5">
        <v>25</v>
      </c>
      <c r="F159" s="2"/>
      <c r="G159" s="2"/>
      <c r="H159" s="2"/>
      <c r="I159" s="2"/>
      <c r="J159">
        <f>COUNT(F159:I159)</f>
        <v>0</v>
      </c>
      <c r="K159" s="2"/>
      <c r="L159" s="2"/>
      <c r="M159" s="2"/>
      <c r="N159" s="2"/>
      <c r="O159" s="2"/>
      <c r="P159" s="2">
        <f t="shared" si="5"/>
        <v>0</v>
      </c>
      <c r="Q159" s="2"/>
      <c r="R159" s="2"/>
      <c r="S159" s="2"/>
      <c r="T159" s="2"/>
      <c r="U159" s="2"/>
      <c r="V159" s="2"/>
      <c r="W159" s="2">
        <f t="shared" si="4"/>
        <v>0</v>
      </c>
      <c r="X159" s="7"/>
      <c r="Y159" s="30">
        <f>+(J159*D159)+(P159*E159)+(W159*$AH$7)+X159</f>
        <v>0</v>
      </c>
      <c r="Z159" s="2" t="s">
        <v>131</v>
      </c>
      <c r="AA159" s="22"/>
      <c r="AB159" s="7"/>
      <c r="AC159" s="8"/>
      <c r="AD159" s="7"/>
      <c r="AE159" s="7"/>
    </row>
    <row r="160" spans="1:35" x14ac:dyDescent="0.2">
      <c r="A160" s="2" t="s">
        <v>239</v>
      </c>
      <c r="B160" t="s">
        <v>55</v>
      </c>
      <c r="C160">
        <v>8</v>
      </c>
      <c r="D160" s="5">
        <f>+$AG$2</f>
        <v>29</v>
      </c>
      <c r="E160" s="5">
        <f>+$AH$2</f>
        <v>25</v>
      </c>
      <c r="F160" s="2"/>
      <c r="G160" s="2"/>
      <c r="H160" s="2"/>
      <c r="I160" s="2"/>
      <c r="J160">
        <f>COUNT(F160:I160)</f>
        <v>0</v>
      </c>
      <c r="K160" s="2"/>
      <c r="L160" s="2"/>
      <c r="M160" s="2"/>
      <c r="N160" s="2"/>
      <c r="O160" s="2"/>
      <c r="P160" s="2">
        <f t="shared" si="5"/>
        <v>0</v>
      </c>
      <c r="Q160" s="2"/>
      <c r="R160" s="2"/>
      <c r="S160" s="2"/>
      <c r="T160" s="2"/>
      <c r="U160" s="2"/>
      <c r="V160" s="2"/>
      <c r="W160" s="2">
        <f t="shared" si="4"/>
        <v>0</v>
      </c>
      <c r="X160" s="7"/>
      <c r="Y160" s="30">
        <f>+(J160*D160)+(P160*E160)+(W160*$AH$7)+X160</f>
        <v>0</v>
      </c>
      <c r="Z160" s="2" t="s">
        <v>131</v>
      </c>
      <c r="AA160" s="9"/>
      <c r="AB160" s="7"/>
      <c r="AD160" s="5"/>
    </row>
    <row r="161" spans="1:35" x14ac:dyDescent="0.2">
      <c r="A161" t="s">
        <v>56</v>
      </c>
      <c r="B161" t="s">
        <v>55</v>
      </c>
      <c r="C161">
        <v>8</v>
      </c>
      <c r="D161" s="5">
        <f>+$AG$2</f>
        <v>29</v>
      </c>
      <c r="E161" s="5">
        <f>+$AH$2</f>
        <v>25</v>
      </c>
      <c r="F161" s="2"/>
      <c r="G161" s="2"/>
      <c r="H161" s="2"/>
      <c r="I161" s="2"/>
      <c r="J161">
        <f>COUNT(F161:I161)</f>
        <v>0</v>
      </c>
      <c r="K161" s="2"/>
      <c r="L161" s="2"/>
      <c r="M161" s="2"/>
      <c r="N161" s="2"/>
      <c r="O161" s="2"/>
      <c r="P161" s="2">
        <f t="shared" si="5"/>
        <v>0</v>
      </c>
      <c r="Q161" s="2"/>
      <c r="R161" s="2"/>
      <c r="S161" s="2"/>
      <c r="T161" s="2"/>
      <c r="U161" s="2"/>
      <c r="V161" s="2"/>
      <c r="W161" s="2">
        <f t="shared" si="4"/>
        <v>0</v>
      </c>
      <c r="X161" s="7"/>
      <c r="Y161" s="30">
        <f>+(J161*D161)+(P161*E161)+(W161*$AH$7)+X161</f>
        <v>0</v>
      </c>
      <c r="Z161" s="2" t="s">
        <v>131</v>
      </c>
      <c r="AA161" s="9"/>
      <c r="AD161" s="7">
        <v>1241</v>
      </c>
      <c r="AI161" s="2"/>
    </row>
    <row r="162" spans="1:35" x14ac:dyDescent="0.2">
      <c r="F162" s="2"/>
      <c r="G162" s="2"/>
      <c r="H162" s="2"/>
      <c r="I162" s="2"/>
      <c r="J162">
        <f>SUM(J5:J161)</f>
        <v>4</v>
      </c>
      <c r="K162" s="2"/>
      <c r="L162" s="2"/>
      <c r="M162" s="2"/>
      <c r="N162" s="2"/>
      <c r="O162" s="2"/>
      <c r="P162" s="2">
        <f>SUM(P5:P161)</f>
        <v>8</v>
      </c>
      <c r="Q162" s="2"/>
      <c r="R162" s="2"/>
      <c r="S162" s="2"/>
      <c r="T162" s="2"/>
      <c r="U162" s="2"/>
      <c r="V162" s="2"/>
      <c r="W162" s="2">
        <f>SUM(W5:W161)</f>
        <v>0</v>
      </c>
      <c r="X162" s="7"/>
      <c r="Y162" s="30">
        <f>SUM(Y5:Y161)</f>
        <v>354</v>
      </c>
      <c r="Z162" s="2"/>
      <c r="AC162" s="7"/>
      <c r="AD162" s="35">
        <f>SUM(AD5:AD161)</f>
        <v>1241</v>
      </c>
      <c r="AE162" s="8">
        <f>+Y162-AD162</f>
        <v>-887</v>
      </c>
    </row>
    <row r="163" spans="1:35" x14ac:dyDescent="0.2">
      <c r="E163" s="2"/>
      <c r="F163" s="44" t="s">
        <v>110</v>
      </c>
      <c r="G163" s="44"/>
      <c r="H163" s="4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8"/>
      <c r="AA163" s="2"/>
      <c r="AC163" s="8"/>
      <c r="AD163" s="7"/>
    </row>
    <row r="164" spans="1:35" x14ac:dyDescent="0.2">
      <c r="D164" s="2"/>
      <c r="E164" s="2"/>
      <c r="F164" s="2">
        <v>60196</v>
      </c>
      <c r="G164" s="2" t="s">
        <v>57</v>
      </c>
      <c r="H164" s="2" t="s">
        <v>187</v>
      </c>
      <c r="I164" s="18"/>
      <c r="J164" s="2"/>
      <c r="K164" s="2">
        <v>60196</v>
      </c>
      <c r="L164" s="2" t="s">
        <v>43</v>
      </c>
      <c r="M164" s="2" t="s">
        <v>72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D164" s="5"/>
    </row>
    <row r="165" spans="1:35" x14ac:dyDescent="0.2">
      <c r="D165" s="2"/>
      <c r="E165" s="2"/>
      <c r="F165" s="2">
        <v>60197</v>
      </c>
      <c r="G165" s="2" t="s">
        <v>45</v>
      </c>
      <c r="H165" s="2" t="s">
        <v>46</v>
      </c>
      <c r="I165" s="18"/>
      <c r="J165" s="2"/>
      <c r="K165" s="2">
        <v>60197</v>
      </c>
      <c r="L165" s="2" t="s">
        <v>246</v>
      </c>
      <c r="M165" t="s">
        <v>247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AD165" s="5"/>
    </row>
    <row r="166" spans="1:35" x14ac:dyDescent="0.2">
      <c r="D166" s="2"/>
      <c r="E166" s="2"/>
      <c r="F166" s="2">
        <v>60198</v>
      </c>
      <c r="G166" s="2" t="s">
        <v>0</v>
      </c>
      <c r="H166" s="2" t="s">
        <v>181</v>
      </c>
      <c r="I166" s="18"/>
      <c r="J166" s="2"/>
      <c r="K166" s="2">
        <v>60198</v>
      </c>
      <c r="L166" s="2" t="s">
        <v>138</v>
      </c>
      <c r="M166" t="s">
        <v>94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6"/>
      <c r="AD166" s="5"/>
    </row>
    <row r="167" spans="1:35" x14ac:dyDescent="0.2">
      <c r="D167" s="2"/>
      <c r="E167" s="2"/>
      <c r="F167" s="2">
        <v>60199</v>
      </c>
      <c r="G167" s="2" t="s">
        <v>167</v>
      </c>
      <c r="H167" s="2" t="s">
        <v>29</v>
      </c>
      <c r="I167" s="18"/>
      <c r="J167" s="2"/>
      <c r="K167" s="2">
        <v>60199</v>
      </c>
      <c r="L167" s="2" t="s">
        <v>453</v>
      </c>
      <c r="M167" s="2" t="s">
        <v>23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6"/>
      <c r="AD167" s="5"/>
    </row>
    <row r="168" spans="1:35" x14ac:dyDescent="0.2">
      <c r="D168" s="2"/>
      <c r="E168" s="2"/>
      <c r="F168" s="2"/>
      <c r="G168" s="2"/>
      <c r="H168" s="2"/>
      <c r="I168" s="18"/>
      <c r="J168" s="2"/>
      <c r="K168" s="2">
        <v>60196</v>
      </c>
      <c r="L168" s="2" t="s">
        <v>225</v>
      </c>
      <c r="M168" s="2" t="s">
        <v>143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6"/>
      <c r="AD168" s="5"/>
    </row>
    <row r="169" spans="1:35" x14ac:dyDescent="0.2">
      <c r="D169" s="2"/>
      <c r="E169" s="2"/>
      <c r="F169" s="2"/>
      <c r="G169" s="2"/>
      <c r="H169" s="2"/>
      <c r="I169" s="18"/>
      <c r="J169" s="2"/>
      <c r="K169" s="2">
        <v>60197</v>
      </c>
      <c r="L169" t="s">
        <v>337</v>
      </c>
      <c r="M169" t="s">
        <v>328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6"/>
      <c r="AD169" s="5"/>
    </row>
    <row r="170" spans="1:35" x14ac:dyDescent="0.2">
      <c r="D170" s="2"/>
      <c r="E170" s="2"/>
      <c r="F170" s="2"/>
      <c r="G170" s="2"/>
      <c r="H170" s="2"/>
      <c r="I170" s="18"/>
      <c r="J170" s="2"/>
      <c r="K170" s="2">
        <v>60198</v>
      </c>
      <c r="L170" t="s">
        <v>443</v>
      </c>
      <c r="M170" t="s">
        <v>263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36"/>
      <c r="AD170" s="5"/>
    </row>
    <row r="171" spans="1:35" x14ac:dyDescent="0.2">
      <c r="D171" s="2"/>
      <c r="E171" s="2"/>
      <c r="F171" s="2"/>
      <c r="G171" s="2"/>
      <c r="H171" s="2"/>
      <c r="I171" s="18"/>
      <c r="J171" s="2"/>
      <c r="K171" s="2">
        <v>60199</v>
      </c>
      <c r="L171" s="2" t="s">
        <v>184</v>
      </c>
      <c r="M171" s="2" t="s">
        <v>185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6"/>
      <c r="AD171" s="5"/>
    </row>
    <row r="172" spans="1:35" x14ac:dyDescent="0.2">
      <c r="D172" s="2"/>
      <c r="E172" s="2"/>
      <c r="F172" s="2"/>
      <c r="G172" s="2"/>
      <c r="H172" s="2"/>
      <c r="I172" s="1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36"/>
      <c r="AD172" s="5"/>
    </row>
    <row r="173" spans="1:35" x14ac:dyDescent="0.2">
      <c r="D173" s="2"/>
      <c r="E173" s="2"/>
      <c r="F173" s="2"/>
      <c r="G173" s="2"/>
      <c r="H173" s="2"/>
      <c r="I173" s="1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36"/>
      <c r="AD173" s="5"/>
    </row>
    <row r="174" spans="1:35" x14ac:dyDescent="0.2">
      <c r="D174" s="2"/>
      <c r="E174" s="2"/>
      <c r="F174" s="2"/>
      <c r="G174" s="2"/>
      <c r="H174" s="2"/>
      <c r="I174" s="1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36"/>
      <c r="AD174" s="5"/>
    </row>
    <row r="175" spans="1:35" x14ac:dyDescent="0.2">
      <c r="D175" s="2"/>
      <c r="E175" s="2"/>
      <c r="F175" s="2"/>
      <c r="G175" s="2"/>
      <c r="H175" s="2"/>
      <c r="I175" s="1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36"/>
      <c r="AD175" s="5"/>
    </row>
    <row r="176" spans="1:35" x14ac:dyDescent="0.2">
      <c r="D176" s="2"/>
      <c r="E176" s="2"/>
      <c r="F176" s="2"/>
      <c r="G176" s="2"/>
      <c r="H176" s="2"/>
      <c r="I176" s="1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36"/>
      <c r="AD176" s="5"/>
    </row>
    <row r="177" spans="4:30" x14ac:dyDescent="0.2">
      <c r="D177" s="2"/>
      <c r="E177" s="2"/>
      <c r="F177" s="2"/>
      <c r="G177" s="2"/>
      <c r="H177" s="2"/>
      <c r="I177" s="1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36"/>
      <c r="AD177" s="5"/>
    </row>
    <row r="178" spans="4:30" x14ac:dyDescent="0.2">
      <c r="D178" s="2"/>
      <c r="E178" s="2"/>
      <c r="F178" s="2"/>
      <c r="G178" s="2"/>
      <c r="H178" s="2"/>
      <c r="I178" s="1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36"/>
      <c r="AD178" s="5"/>
    </row>
    <row r="179" spans="4:30" x14ac:dyDescent="0.2">
      <c r="D179" s="2"/>
      <c r="E179" s="2"/>
      <c r="F179" s="2"/>
      <c r="G179" s="2"/>
      <c r="H179" s="2"/>
      <c r="I179" s="1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36"/>
      <c r="AD179" s="5"/>
    </row>
    <row r="180" spans="4:30" x14ac:dyDescent="0.2">
      <c r="D180" s="2"/>
      <c r="E180" s="2"/>
      <c r="F180" s="2"/>
      <c r="G180" s="2"/>
      <c r="H180" s="2"/>
      <c r="I180" s="1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36"/>
      <c r="AD180" s="5"/>
    </row>
    <row r="181" spans="4:30" x14ac:dyDescent="0.2">
      <c r="D181" s="2"/>
      <c r="E181" s="2"/>
      <c r="F181" s="2"/>
      <c r="G181" s="2"/>
      <c r="H181" s="2"/>
      <c r="I181" s="1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6"/>
      <c r="AD181" s="5"/>
    </row>
    <row r="182" spans="4:30" x14ac:dyDescent="0.2">
      <c r="D182" s="2"/>
      <c r="E182" s="2"/>
      <c r="F182" s="2"/>
      <c r="G182" s="2"/>
      <c r="H182" s="2"/>
      <c r="I182" s="1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36"/>
      <c r="AD182" s="5"/>
    </row>
    <row r="183" spans="4:30" x14ac:dyDescent="0.2">
      <c r="E183" s="2"/>
      <c r="F183" s="2"/>
      <c r="G183" s="2"/>
      <c r="H183" s="2"/>
      <c r="I183" s="1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36"/>
      <c r="AD183" s="5"/>
    </row>
    <row r="184" spans="4:30" x14ac:dyDescent="0.2">
      <c r="E184" s="2"/>
      <c r="F184" s="2"/>
      <c r="G184" s="2"/>
      <c r="H184" s="2"/>
      <c r="I184" s="1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36"/>
      <c r="AD184" s="5"/>
    </row>
    <row r="185" spans="4:30" x14ac:dyDescent="0.2">
      <c r="E185" s="2"/>
      <c r="F185" s="2"/>
      <c r="G185" s="2"/>
      <c r="H185" s="2"/>
      <c r="I185" s="1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36"/>
      <c r="AD185" s="5"/>
    </row>
    <row r="186" spans="4:30" x14ac:dyDescent="0.2">
      <c r="E186" s="2"/>
      <c r="F186" s="2"/>
      <c r="G186" s="2"/>
      <c r="H186" s="2"/>
      <c r="I186" s="1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36"/>
      <c r="AD186" s="5"/>
    </row>
    <row r="187" spans="4:30" x14ac:dyDescent="0.2">
      <c r="E187" s="2"/>
      <c r="F187" s="2"/>
      <c r="G187" s="2"/>
      <c r="H187" s="2"/>
      <c r="I187" s="1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6"/>
      <c r="AD187" s="5"/>
    </row>
    <row r="188" spans="4:30" x14ac:dyDescent="0.2">
      <c r="E188" s="2"/>
      <c r="F188" s="2"/>
      <c r="G188" s="2"/>
      <c r="H188" s="2"/>
      <c r="I188" s="1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36"/>
      <c r="AD188" s="5"/>
    </row>
    <row r="189" spans="4:30" x14ac:dyDescent="0.2">
      <c r="E189" s="2"/>
      <c r="F189" s="2"/>
      <c r="G189" s="7"/>
      <c r="H189" s="40"/>
      <c r="I189" s="1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36"/>
      <c r="AD189" s="5"/>
    </row>
    <row r="190" spans="4:30" x14ac:dyDescent="0.2">
      <c r="E190" s="2"/>
      <c r="F190" s="2"/>
      <c r="G190" s="2"/>
      <c r="H190" s="2"/>
      <c r="I190" s="1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36"/>
      <c r="AD190" s="5"/>
    </row>
    <row r="191" spans="4:30" x14ac:dyDescent="0.2">
      <c r="E191" s="2"/>
      <c r="F191" s="2"/>
      <c r="G191" s="7"/>
      <c r="H191" s="40"/>
      <c r="I191" s="1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36"/>
      <c r="AD191" s="5"/>
    </row>
    <row r="192" spans="4:30" x14ac:dyDescent="0.2">
      <c r="E192" s="2"/>
      <c r="F192" s="2"/>
      <c r="G192" s="7"/>
      <c r="H192" s="40"/>
      <c r="I192" s="1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36"/>
      <c r="AD192" s="5"/>
    </row>
    <row r="193" spans="5:30" x14ac:dyDescent="0.2">
      <c r="E193" s="2"/>
      <c r="F193" s="2"/>
      <c r="G193" s="7"/>
      <c r="H193" s="40"/>
      <c r="I193" s="1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36"/>
      <c r="AD193" s="5"/>
    </row>
    <row r="194" spans="5:30" x14ac:dyDescent="0.2">
      <c r="E194" s="2"/>
      <c r="F194" s="2"/>
      <c r="G194" s="2"/>
      <c r="H194" s="2"/>
      <c r="I194" s="1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36"/>
      <c r="AD194" s="5"/>
    </row>
    <row r="195" spans="5:30" x14ac:dyDescent="0.2">
      <c r="E195" s="2"/>
      <c r="F195" s="2"/>
      <c r="G195" s="2"/>
      <c r="H195" s="2"/>
      <c r="I195" s="1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36"/>
      <c r="AD195" s="5"/>
    </row>
    <row r="196" spans="5:30" x14ac:dyDescent="0.2">
      <c r="E196" s="2"/>
      <c r="F196" s="2"/>
      <c r="G196" s="2"/>
      <c r="H196" s="2"/>
      <c r="I196" s="1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6"/>
      <c r="AD196" s="5"/>
    </row>
    <row r="197" spans="5:30" x14ac:dyDescent="0.2">
      <c r="E197" s="2"/>
      <c r="F197" s="2"/>
      <c r="G197" s="2"/>
      <c r="H197" s="2"/>
      <c r="I197" s="1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6"/>
      <c r="AD197" s="5"/>
    </row>
    <row r="198" spans="5:30" x14ac:dyDescent="0.2">
      <c r="E198" s="2"/>
      <c r="F198" s="2"/>
      <c r="G198" s="2"/>
      <c r="H198" s="2"/>
      <c r="I198" s="1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6"/>
      <c r="AD198" s="5"/>
    </row>
    <row r="199" spans="5:30" x14ac:dyDescent="0.2">
      <c r="E199" s="2"/>
      <c r="F199" s="2"/>
      <c r="G199" s="2"/>
      <c r="H199" s="2"/>
      <c r="I199" s="1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6"/>
      <c r="AD199" s="5"/>
    </row>
    <row r="200" spans="5:30" x14ac:dyDescent="0.2">
      <c r="E200" s="2"/>
      <c r="F200" s="2"/>
      <c r="G200" s="2"/>
      <c r="H200" s="2"/>
      <c r="I200" s="1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6"/>
      <c r="AD200" s="5"/>
    </row>
    <row r="201" spans="5:30" x14ac:dyDescent="0.2">
      <c r="E201" s="2"/>
      <c r="F201" s="2"/>
      <c r="G201" s="2"/>
      <c r="H201" s="2"/>
      <c r="I201" s="1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36"/>
      <c r="AD201" s="5"/>
    </row>
    <row r="202" spans="5:30" x14ac:dyDescent="0.2">
      <c r="E202" s="2"/>
      <c r="F202" s="2"/>
      <c r="G202" s="7"/>
      <c r="H202" s="40"/>
      <c r="I202" s="1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6"/>
      <c r="AD202" s="5"/>
    </row>
    <row r="203" spans="5:30" x14ac:dyDescent="0.2">
      <c r="E203" s="2"/>
      <c r="F203" s="2"/>
      <c r="G203" s="41"/>
      <c r="H203" s="2"/>
      <c r="I203" s="1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36"/>
      <c r="AD203" s="5"/>
    </row>
    <row r="204" spans="5:30" x14ac:dyDescent="0.2">
      <c r="E204" s="2"/>
      <c r="F204" s="2"/>
      <c r="G204" s="2"/>
      <c r="H204" s="2"/>
      <c r="I204" s="1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36"/>
      <c r="AD204" s="5"/>
    </row>
    <row r="205" spans="5:30" x14ac:dyDescent="0.2">
      <c r="E205" s="2"/>
      <c r="F205" s="2"/>
      <c r="G205" s="2"/>
      <c r="H205" s="2"/>
      <c r="I205" s="1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36"/>
      <c r="AD205" s="5"/>
    </row>
    <row r="206" spans="5:30" x14ac:dyDescent="0.2">
      <c r="E206" s="2"/>
      <c r="F206" s="2"/>
      <c r="G206" s="2"/>
      <c r="H206" s="2"/>
      <c r="I206" s="1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36"/>
      <c r="AD206" s="5"/>
    </row>
    <row r="207" spans="5:30" x14ac:dyDescent="0.2">
      <c r="E207" s="2"/>
      <c r="F207" s="2"/>
      <c r="G207" s="2"/>
      <c r="H207" s="2"/>
      <c r="I207" s="1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36"/>
      <c r="AD207" s="5"/>
    </row>
    <row r="208" spans="5:30" x14ac:dyDescent="0.2">
      <c r="E208" s="2"/>
      <c r="F208" s="2"/>
      <c r="G208" s="2"/>
      <c r="H208" s="2"/>
      <c r="I208" s="1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36"/>
      <c r="AD208" s="5"/>
    </row>
    <row r="209" spans="5:30" x14ac:dyDescent="0.2">
      <c r="E209" s="2"/>
      <c r="F209" s="2"/>
      <c r="G209" s="2"/>
      <c r="H209" s="2"/>
      <c r="I209" s="1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36"/>
      <c r="AD209" s="5"/>
    </row>
    <row r="210" spans="5:30" x14ac:dyDescent="0.2">
      <c r="E210" s="2"/>
      <c r="F210" s="2"/>
      <c r="G210" s="2"/>
      <c r="H210" s="2"/>
      <c r="I210" s="1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36"/>
      <c r="AD210" s="5"/>
    </row>
    <row r="211" spans="5:30" x14ac:dyDescent="0.2">
      <c r="E211" s="2"/>
      <c r="F211" s="2"/>
      <c r="G211" s="2"/>
      <c r="H211" s="2"/>
      <c r="I211" s="1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36"/>
      <c r="AD211" s="5"/>
    </row>
    <row r="212" spans="5:30" x14ac:dyDescent="0.2">
      <c r="E212" s="2"/>
      <c r="F212" s="2"/>
      <c r="G212" s="2"/>
      <c r="H212" s="2"/>
      <c r="I212" s="1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36"/>
      <c r="AD212" s="5"/>
    </row>
    <row r="213" spans="5:30" x14ac:dyDescent="0.2">
      <c r="E213" s="2"/>
      <c r="F213" s="2"/>
      <c r="G213" s="2"/>
      <c r="H213" s="2"/>
      <c r="I213" s="1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36"/>
      <c r="AD213" s="5"/>
    </row>
    <row r="214" spans="5:30" x14ac:dyDescent="0.2">
      <c r="E214" s="2"/>
      <c r="F214" s="2"/>
      <c r="G214" s="2"/>
      <c r="H214" s="2"/>
      <c r="I214" s="1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36"/>
      <c r="AD214" s="5"/>
    </row>
    <row r="215" spans="5:30" x14ac:dyDescent="0.2">
      <c r="E215" s="2"/>
      <c r="F215" s="2"/>
      <c r="G215" s="2"/>
      <c r="H215" s="2"/>
      <c r="I215" s="1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36"/>
      <c r="AD215" s="5"/>
    </row>
    <row r="216" spans="5:30" x14ac:dyDescent="0.2">
      <c r="E216" s="2"/>
      <c r="F216" s="2"/>
      <c r="G216" s="2"/>
      <c r="H216" s="2"/>
      <c r="I216" s="1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36"/>
      <c r="AD216" s="5"/>
    </row>
    <row r="217" spans="5:30" x14ac:dyDescent="0.2">
      <c r="E217" s="2"/>
      <c r="F217" s="2"/>
      <c r="G217" s="2"/>
      <c r="H217" s="2"/>
      <c r="I217" s="1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36"/>
      <c r="AD217" s="5"/>
    </row>
    <row r="218" spans="5:30" x14ac:dyDescent="0.2">
      <c r="E218" s="2"/>
      <c r="F218" s="2"/>
      <c r="G218" s="2"/>
      <c r="H218" s="2"/>
      <c r="I218" s="1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36"/>
      <c r="AD218" s="5"/>
    </row>
    <row r="219" spans="5:30" x14ac:dyDescent="0.2">
      <c r="E219" s="2"/>
      <c r="F219" s="2"/>
      <c r="G219" s="7"/>
      <c r="H219" s="40"/>
      <c r="I219" s="1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36"/>
      <c r="AD219" s="5"/>
    </row>
    <row r="220" spans="5:30" x14ac:dyDescent="0.2">
      <c r="E220" s="2"/>
      <c r="F220" s="2"/>
      <c r="G220" s="7"/>
      <c r="H220" s="40"/>
      <c r="I220" s="1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36"/>
      <c r="AD220" s="5"/>
    </row>
    <row r="221" spans="5:30" x14ac:dyDescent="0.2">
      <c r="E221" s="2"/>
      <c r="F221" s="2"/>
      <c r="G221" s="2"/>
      <c r="H221" s="2"/>
      <c r="I221" s="1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36"/>
      <c r="AD221" s="5"/>
    </row>
    <row r="222" spans="5:30" x14ac:dyDescent="0.2">
      <c r="E222" s="2"/>
      <c r="F222" s="2"/>
      <c r="G222" s="2"/>
      <c r="H222" s="2"/>
      <c r="I222" s="1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36"/>
      <c r="AD222" s="5"/>
    </row>
    <row r="223" spans="5:30" x14ac:dyDescent="0.2">
      <c r="E223" s="2"/>
      <c r="F223" s="2"/>
      <c r="G223" s="2"/>
      <c r="H223" s="2"/>
      <c r="I223" s="1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36"/>
      <c r="AD223" s="5"/>
    </row>
    <row r="224" spans="5:30" x14ac:dyDescent="0.2">
      <c r="E224" s="2"/>
      <c r="F224" s="2"/>
      <c r="G224" s="2"/>
      <c r="H224" s="2"/>
      <c r="I224" s="18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36"/>
      <c r="AD224" s="5"/>
    </row>
    <row r="225" spans="5:30" x14ac:dyDescent="0.2">
      <c r="E225" s="2"/>
      <c r="F225" s="2"/>
      <c r="G225" s="2"/>
      <c r="H225" s="2"/>
      <c r="I225" s="1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36"/>
      <c r="AD225" s="5"/>
    </row>
    <row r="226" spans="5:30" x14ac:dyDescent="0.2">
      <c r="E226" s="2"/>
      <c r="F226" s="2"/>
      <c r="G226" s="2"/>
      <c r="H226" s="2"/>
      <c r="I226" s="2"/>
      <c r="J226" s="2"/>
      <c r="K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36"/>
      <c r="AD226" s="5"/>
    </row>
    <row r="227" spans="5:30" x14ac:dyDescent="0.2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36"/>
      <c r="AD227" s="5"/>
    </row>
    <row r="228" spans="5:30" x14ac:dyDescent="0.2">
      <c r="E228" s="2"/>
      <c r="F228" s="2"/>
      <c r="G228" s="2"/>
      <c r="H228" s="2"/>
      <c r="I228" s="2"/>
      <c r="J228" s="2"/>
      <c r="K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36"/>
      <c r="AD228" s="5"/>
    </row>
    <row r="229" spans="5:30" x14ac:dyDescent="0.2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36"/>
      <c r="AD229" s="5"/>
    </row>
    <row r="230" spans="5:30" x14ac:dyDescent="0.2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36"/>
      <c r="AD230" s="5"/>
    </row>
    <row r="231" spans="5:30" x14ac:dyDescent="0.2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36"/>
      <c r="AD231" s="5"/>
    </row>
    <row r="232" spans="5:30" x14ac:dyDescent="0.2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AD232" s="5"/>
    </row>
    <row r="233" spans="5:30" x14ac:dyDescent="0.2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AD233" s="5"/>
    </row>
    <row r="234" spans="5:30" x14ac:dyDescent="0.2">
      <c r="E234" s="2"/>
      <c r="F234" s="2"/>
      <c r="G234" s="2"/>
      <c r="H234" s="2"/>
      <c r="I234" s="2"/>
      <c r="J234" s="2"/>
      <c r="K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AD234" s="5"/>
    </row>
    <row r="235" spans="5:30" x14ac:dyDescent="0.2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AD235" s="5"/>
    </row>
    <row r="236" spans="5:30" x14ac:dyDescent="0.2">
      <c r="E236" s="2"/>
      <c r="F236" s="2"/>
      <c r="G236" s="2"/>
      <c r="H236" s="2"/>
      <c r="I236" s="2"/>
      <c r="J236" s="2"/>
      <c r="K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AD236" s="5"/>
    </row>
    <row r="237" spans="5:30" x14ac:dyDescent="0.2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AD237" s="5"/>
    </row>
    <row r="238" spans="5:30" x14ac:dyDescent="0.2">
      <c r="E238" s="2"/>
      <c r="F238" s="2"/>
      <c r="G238" s="2"/>
      <c r="H238" s="2"/>
      <c r="I238" s="2"/>
      <c r="J238" s="2"/>
      <c r="K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AD238" s="5"/>
    </row>
    <row r="239" spans="5:30" x14ac:dyDescent="0.2">
      <c r="E239" s="2"/>
      <c r="F239" s="2"/>
      <c r="G239" s="2"/>
      <c r="H239" s="2"/>
      <c r="I239" s="2"/>
      <c r="J239" s="2"/>
      <c r="K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AD239" s="5"/>
    </row>
    <row r="240" spans="5:30" x14ac:dyDescent="0.2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AD240" s="5"/>
    </row>
    <row r="241" spans="5:30" x14ac:dyDescent="0.2">
      <c r="E241" s="2"/>
      <c r="F241" s="2"/>
      <c r="G241" s="2"/>
      <c r="H241" s="2"/>
      <c r="I241" s="2"/>
      <c r="J241" s="2"/>
      <c r="K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AD241" s="5"/>
    </row>
    <row r="242" spans="5:30" x14ac:dyDescent="0.2">
      <c r="E242" s="2"/>
      <c r="F242" s="2"/>
      <c r="G242" s="2"/>
      <c r="H242" s="2"/>
      <c r="I242" s="2"/>
      <c r="J242" s="2"/>
      <c r="K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AD242" s="5"/>
    </row>
    <row r="243" spans="5:30" x14ac:dyDescent="0.2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AD243" s="5"/>
    </row>
    <row r="244" spans="5:30" x14ac:dyDescent="0.2">
      <c r="E244" s="2"/>
      <c r="F244" s="2"/>
      <c r="G244" s="2"/>
      <c r="H244" s="2"/>
      <c r="I244" s="2"/>
      <c r="J244" s="2"/>
      <c r="K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AD244" s="5"/>
    </row>
    <row r="245" spans="5:30" x14ac:dyDescent="0.2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AD245" s="5"/>
    </row>
    <row r="246" spans="5:30" x14ac:dyDescent="0.2">
      <c r="E246" s="2"/>
      <c r="F246" s="2"/>
      <c r="G246" s="2"/>
      <c r="H246" s="2"/>
      <c r="I246" s="2"/>
      <c r="J246" s="2"/>
      <c r="K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AD246" s="5"/>
    </row>
    <row r="247" spans="5:30" x14ac:dyDescent="0.2">
      <c r="E247" s="2"/>
      <c r="F247" s="2"/>
      <c r="G247" s="2"/>
      <c r="H247" s="2"/>
      <c r="I247" s="2"/>
      <c r="J247" s="2"/>
      <c r="K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AD247" s="5"/>
    </row>
    <row r="248" spans="5:30" x14ac:dyDescent="0.2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AD248" s="5"/>
    </row>
    <row r="249" spans="5:30" x14ac:dyDescent="0.2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5:30" x14ac:dyDescent="0.2">
      <c r="E250" s="2"/>
      <c r="F250" s="2"/>
      <c r="G250" s="2"/>
      <c r="H250" s="2"/>
      <c r="I250" s="2"/>
      <c r="J250" s="2"/>
      <c r="K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5:30" x14ac:dyDescent="0.2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5:30" x14ac:dyDescent="0.2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5:30" x14ac:dyDescent="0.2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8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5:30" x14ac:dyDescent="0.2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8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5:30" x14ac:dyDescent="0.2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5:30" x14ac:dyDescent="0.2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5:25" x14ac:dyDescent="0.2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5:25" x14ac:dyDescent="0.2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5:25" x14ac:dyDescent="0.2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5:25" x14ac:dyDescent="0.2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5:25" x14ac:dyDescent="0.2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5:25" x14ac:dyDescent="0.2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5:25" x14ac:dyDescent="0.2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5:25" x14ac:dyDescent="0.2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5:25" x14ac:dyDescent="0.2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5:25" x14ac:dyDescent="0.2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5:25" x14ac:dyDescent="0.2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5:25" x14ac:dyDescent="0.2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5:25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5:25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5:25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5:25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6:17" x14ac:dyDescent="0.2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6:17" x14ac:dyDescent="0.2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6:17" x14ac:dyDescent="0.2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6:17" x14ac:dyDescent="0.2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</sheetData>
  <sortState ref="K163:M202">
    <sortCondition ref="M163:M202"/>
    <sortCondition ref="L163:L202"/>
  </sortState>
  <mergeCells count="2">
    <mergeCell ref="Q3:S3"/>
    <mergeCell ref="F163:H16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426</v>
      </c>
      <c r="F1" t="s">
        <v>428</v>
      </c>
      <c r="G1" t="s">
        <v>429</v>
      </c>
    </row>
    <row r="2" spans="1:7" x14ac:dyDescent="0.2">
      <c r="A2" t="s">
        <v>422</v>
      </c>
      <c r="B2" t="s">
        <v>423</v>
      </c>
      <c r="C2" s="30">
        <f>'5 18 17 payroll'!Y12</f>
        <v>0</v>
      </c>
      <c r="D2" s="38" t="str">
        <f>'5 18 17 payroll'!Z12</f>
        <v>complex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244</v>
      </c>
      <c r="B3" t="s">
        <v>311</v>
      </c>
      <c r="C3" s="30">
        <f>Inactive!X84</f>
        <v>0</v>
      </c>
      <c r="D3" s="38" t="str">
        <f>Inactive!Y84</f>
        <v>complex</v>
      </c>
      <c r="E3" t="s">
        <v>427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400</v>
      </c>
      <c r="B4" t="s">
        <v>46</v>
      </c>
      <c r="C4" s="30">
        <f>Inactive!X85</f>
        <v>0</v>
      </c>
      <c r="D4" s="38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30">
        <f>Inactive!X86</f>
        <v>0</v>
      </c>
      <c r="D5" s="38" t="str">
        <f>Inactive!Y86</f>
        <v>complex</v>
      </c>
      <c r="G5" s="5">
        <f t="shared" si="0"/>
        <v>0</v>
      </c>
    </row>
    <row r="6" spans="1:7" x14ac:dyDescent="0.2">
      <c r="A6" t="s">
        <v>374</v>
      </c>
      <c r="B6" t="s">
        <v>385</v>
      </c>
      <c r="C6" s="30">
        <f>Inactive!X88</f>
        <v>0</v>
      </c>
      <c r="D6" s="38" t="str">
        <f>Inactive!Y88</f>
        <v>complex</v>
      </c>
      <c r="E6" t="s">
        <v>427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30">
        <f>Inactive!X89</f>
        <v>0</v>
      </c>
      <c r="D7" s="38" t="str">
        <f>Inactive!Y89</f>
        <v>complex</v>
      </c>
      <c r="G7" s="5">
        <f t="shared" si="0"/>
        <v>0</v>
      </c>
    </row>
    <row r="8" spans="1:7" x14ac:dyDescent="0.2">
      <c r="A8" s="2" t="s">
        <v>401</v>
      </c>
      <c r="B8" t="s">
        <v>403</v>
      </c>
      <c r="C8" s="30">
        <f>Inactive!X90</f>
        <v>0</v>
      </c>
      <c r="D8" s="38" t="str">
        <f>Inactive!Y90</f>
        <v>complex</v>
      </c>
      <c r="G8" s="5">
        <f t="shared" si="0"/>
        <v>0</v>
      </c>
    </row>
    <row r="9" spans="1:7" x14ac:dyDescent="0.2">
      <c r="A9" t="s">
        <v>392</v>
      </c>
      <c r="B9" t="s">
        <v>393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30"/>
    </row>
    <row r="11" spans="1:7" x14ac:dyDescent="0.2">
      <c r="C11" s="30"/>
    </row>
    <row r="12" spans="1:7" x14ac:dyDescent="0.2">
      <c r="C12" s="30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topLeftCell="A75" workbookViewId="0">
      <selection activeCell="A93" sqref="A93:AE94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+'5 18 17 payroll'!$AG$4</f>
        <v>40</v>
      </c>
      <c r="E1" s="5">
        <f>+'5 18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+(J1*D1)+(O1*#REF!)+(U1*'5 18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'5 18 17 payroll'!AF4</f>
        <v>6</v>
      </c>
      <c r="D2" s="5">
        <f>'5 18 17 payroll'!AG4</f>
        <v>40</v>
      </c>
      <c r="E2" s="5">
        <f>'5 18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+(J2*D2)+(O2*E2)+(Z2*'5 18 17 payroll'!$AH$7)+AA2+(T2*'5 18 17 payroll'!$AH$7)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299</v>
      </c>
      <c r="B3" t="s">
        <v>300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+(J3*D3)+(O3*E3)+(Z3*'5 18 17 payroll'!$AH$7)+AA3+(T3*'5 18 17 payroll'!$AH$7)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207</v>
      </c>
      <c r="C4">
        <v>8</v>
      </c>
      <c r="D4" s="5">
        <f>+'5 18 17 payroll'!$AG$2</f>
        <v>29</v>
      </c>
      <c r="E4" s="5">
        <f>+'5 18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+(J4*D4)+(O4*E4)+(Z4*'5 18 17 payroll'!$AH$7)+AA4+(T4*'5 18 17 payroll'!$AH$7)</f>
        <v>0</v>
      </c>
      <c r="AC4" s="2" t="s">
        <v>131</v>
      </c>
      <c r="AD4" s="22"/>
      <c r="AE4" s="7"/>
      <c r="AF4" s="8"/>
      <c r="AG4" s="7"/>
      <c r="AH4" s="2"/>
      <c r="AL4" s="2"/>
      <c r="AN4" s="23"/>
    </row>
    <row r="5" spans="1:40" x14ac:dyDescent="0.2">
      <c r="A5" t="s">
        <v>262</v>
      </c>
      <c r="B5" t="s">
        <v>207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+(J5*D5)+(O5*E5)+(Z5*'5 18 17 payroll'!$AH$7)+AA5+(T5*'5 18 17 payroll'!$AH$7)</f>
        <v>0</v>
      </c>
      <c r="AC5" s="2" t="s">
        <v>205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'5 18 17 payroll'!AF3</f>
        <v>7</v>
      </c>
      <c r="D6" s="5">
        <f>'5 18 17 payroll'!AG3</f>
        <v>34</v>
      </c>
      <c r="E6" s="5">
        <f>'5 18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30">
        <f>+(J6*D6)+(O6*E6)+(V6*'5 18 17 payroll'!$AH$7)+W6</f>
        <v>0</v>
      </c>
      <c r="Y6" s="2" t="s">
        <v>131</v>
      </c>
      <c r="Z6" s="9"/>
      <c r="AA6" s="22"/>
    </row>
    <row r="7" spans="1:40" x14ac:dyDescent="0.2">
      <c r="A7" t="s">
        <v>67</v>
      </c>
      <c r="B7" t="s">
        <v>68</v>
      </c>
      <c r="C7">
        <v>8</v>
      </c>
      <c r="D7" s="5">
        <f>+'5 18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30">
        <f>+(J7*D7)+(O7*E7)+(V7*'5 18 17 payroll'!$AH$7)+W7</f>
        <v>0</v>
      </c>
      <c r="Y7" s="2" t="s">
        <v>131</v>
      </c>
      <c r="Z7" s="9"/>
      <c r="AA7" s="22"/>
      <c r="AC7" s="23"/>
    </row>
    <row r="8" spans="1:40" x14ac:dyDescent="0.2">
      <c r="A8" t="s">
        <v>57</v>
      </c>
      <c r="B8" t="s">
        <v>171</v>
      </c>
      <c r="C8">
        <f>'5 18 17 payroll'!AF4</f>
        <v>6</v>
      </c>
      <c r="D8" s="5">
        <f>'5 18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30">
        <f>+(J8*D8)+(O8*E8)+(V8*'5 18 17 payroll'!$AH$7)+W8</f>
        <v>0</v>
      </c>
      <c r="Y8" s="2" t="s">
        <v>205</v>
      </c>
      <c r="Z8" s="22"/>
      <c r="AA8" s="7"/>
      <c r="AC8" s="23"/>
    </row>
    <row r="9" spans="1:40" x14ac:dyDescent="0.2">
      <c r="A9" s="2" t="s">
        <v>201</v>
      </c>
      <c r="B9" t="s">
        <v>143</v>
      </c>
      <c r="C9">
        <v>8</v>
      </c>
      <c r="D9" s="5">
        <f>+'5 18 17 payroll'!$AG$2</f>
        <v>29</v>
      </c>
      <c r="E9" s="5">
        <f>+'5 18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30">
        <f>+(J9*D9)+(O9*E9)+(V9*'5 18 17 payroll'!$AH$7)+W9</f>
        <v>0</v>
      </c>
      <c r="Y9" s="2" t="s">
        <v>131</v>
      </c>
      <c r="Z9" s="9"/>
      <c r="AA9" s="22"/>
      <c r="AE9" s="2"/>
    </row>
    <row r="10" spans="1:40" x14ac:dyDescent="0.2">
      <c r="A10" s="2" t="s">
        <v>225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30">
        <f>+(J10*D10)+(O10*E10)+(V10*'5 18 17 payroll'!$AH$7)+W10</f>
        <v>0</v>
      </c>
      <c r="Y10" s="2" t="s">
        <v>131</v>
      </c>
      <c r="Z10" s="9"/>
      <c r="AA10" s="22"/>
      <c r="AE10" s="2"/>
    </row>
    <row r="11" spans="1:40" x14ac:dyDescent="0.2">
      <c r="A11" s="2" t="s">
        <v>296</v>
      </c>
      <c r="B11" t="s">
        <v>243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30">
        <f>+(J11*D11)+(O11*E11)+(V11*'5 18 17 payroll'!$AH$7)+W11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+'5 18 17 payroll'!$AG$2</f>
        <v>29</v>
      </c>
      <c r="E12" s="5">
        <f>+'5 18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30">
        <f>+(J12*D12)+(O12*E12)+(V12*'5 18 17 payroll'!$AH$7)+W12</f>
        <v>0</v>
      </c>
      <c r="Y12" s="2" t="s">
        <v>131</v>
      </c>
      <c r="Z12" s="22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+'5 18 17 payroll'!$AG$2</f>
        <v>29</v>
      </c>
      <c r="E13" s="5">
        <f>+'5 18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30">
        <f>+(J13*D13)+(O13*E13)+(V13*'5 18 17 payroll'!$AH$7)+W13</f>
        <v>0</v>
      </c>
      <c r="Y13" s="2" t="s">
        <v>131</v>
      </c>
      <c r="Z13" s="22"/>
      <c r="AA13" s="7"/>
      <c r="AB13" s="8"/>
      <c r="AC13" s="7"/>
      <c r="AD13" s="9"/>
    </row>
    <row r="14" spans="1:40" x14ac:dyDescent="0.2">
      <c r="A14" s="2" t="s">
        <v>248</v>
      </c>
      <c r="B14" t="s">
        <v>249</v>
      </c>
      <c r="C14">
        <v>8</v>
      </c>
      <c r="D14" s="5">
        <f>+'5 18 17 payroll'!$AG$2</f>
        <v>29</v>
      </c>
      <c r="E14" s="5">
        <f>+'5 18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30">
        <f>+(J14*D14)+(O14*E14)+(V14*'5 18 17 payroll'!$AH$7)+W14</f>
        <v>0</v>
      </c>
      <c r="Y14" s="2" t="s">
        <v>252</v>
      </c>
      <c r="Z14" s="9"/>
      <c r="AA14" s="22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+'5 18 17 payroll'!$AG$5</f>
        <v>47</v>
      </c>
      <c r="E15" s="5">
        <f>+'5 18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30">
        <f>+(J15*D15)+(O15*E15)+(V15*'5 18 17 payroll'!$AH$7)+W15</f>
        <v>0</v>
      </c>
      <c r="Y15" s="2" t="s">
        <v>131</v>
      </c>
      <c r="Z15" s="22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+'5 18 17 payroll'!$AH$2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30">
        <f>+(J16*D16)+(O16*E16)+(V16*'5 18 17 payroll'!$AH$7)+W16</f>
        <v>0</v>
      </c>
      <c r="Y16" s="2" t="s">
        <v>131</v>
      </c>
      <c r="Z16" s="7" t="s">
        <v>365</v>
      </c>
      <c r="AC16" s="23"/>
    </row>
    <row r="17" spans="1:36" x14ac:dyDescent="0.2">
      <c r="A17" s="2" t="s">
        <v>19</v>
      </c>
      <c r="B17" t="s">
        <v>207</v>
      </c>
      <c r="C17">
        <v>8</v>
      </c>
      <c r="D17" s="5">
        <f>+'5 18 17 payroll'!$AG$2</f>
        <v>29</v>
      </c>
      <c r="E17" s="5">
        <f>+'5 18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30">
        <f>+(J17*D17)+(O17*E17)+(V17*'5 18 17 payroll'!$AH$7)+W17</f>
        <v>0</v>
      </c>
      <c r="Y17" s="2" t="s">
        <v>205</v>
      </c>
      <c r="Z17" s="2"/>
      <c r="AA17" s="7"/>
      <c r="AB17" s="8"/>
      <c r="AC17" s="2"/>
      <c r="AD17" s="22"/>
      <c r="AE17" s="7"/>
      <c r="AF17" s="8"/>
      <c r="AG17" s="7"/>
      <c r="AH17" s="2"/>
      <c r="AJ17" s="23"/>
    </row>
    <row r="18" spans="1:36" x14ac:dyDescent="0.2">
      <c r="A18" s="2" t="s">
        <v>31</v>
      </c>
      <c r="B18" t="s">
        <v>150</v>
      </c>
      <c r="C18">
        <v>6</v>
      </c>
      <c r="D18" s="5">
        <f>+'5 18 17 payroll'!$AG$4</f>
        <v>40</v>
      </c>
      <c r="E18" s="5">
        <f>+'5 18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30">
        <f>+(J18*D18)+(O18*E18)+(V18*'5 18 17 payroll'!$AH$7)+W18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332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30">
        <f>+(J19*D19)+(O19*E19)+(V19*'5 18 17 payroll'!$AH$7)+W19</f>
        <v>0</v>
      </c>
      <c r="Y19" s="29" t="s">
        <v>205</v>
      </c>
      <c r="Z19" s="9"/>
      <c r="AA19" s="7"/>
    </row>
    <row r="20" spans="1:36" x14ac:dyDescent="0.2">
      <c r="A20" s="2" t="s">
        <v>334</v>
      </c>
      <c r="B20" t="s">
        <v>333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30">
        <f>+(J20*D20)+(O20*E20)+(V20*'5 18 17 payroll'!$AH$7)+W20</f>
        <v>0</v>
      </c>
      <c r="Y20" s="29" t="s">
        <v>205</v>
      </c>
      <c r="Z20" s="9"/>
      <c r="AA20" s="7"/>
      <c r="AB20" s="8"/>
      <c r="AC20" s="7"/>
      <c r="AD20" s="9"/>
      <c r="AH20" s="2"/>
    </row>
    <row r="21" spans="1:36" x14ac:dyDescent="0.2">
      <c r="A21" s="2" t="s">
        <v>237</v>
      </c>
      <c r="B21" t="s">
        <v>238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30">
        <f>+(J21*D21)+(O21*E21)+(V21*'5 18 17 payroll'!$AH$7)+W21</f>
        <v>0</v>
      </c>
      <c r="Y21" s="2" t="s">
        <v>131</v>
      </c>
      <c r="Z21" s="9"/>
      <c r="AA21" s="22"/>
      <c r="AB21" s="9"/>
      <c r="AC21" s="7"/>
      <c r="AD21" s="7"/>
    </row>
    <row r="22" spans="1:36" x14ac:dyDescent="0.2">
      <c r="A22" s="2" t="s">
        <v>211</v>
      </c>
      <c r="B22" t="s">
        <v>203</v>
      </c>
      <c r="C22">
        <v>8</v>
      </c>
      <c r="D22" s="5">
        <f>+'5 18 17 payroll'!$AG$2</f>
        <v>29</v>
      </c>
      <c r="E22" s="5">
        <f>+'5 18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30">
        <f>+(J22*D22)+(O22*E22)+(V22*'5 18 17 payroll'!$AH$7)+W22</f>
        <v>0</v>
      </c>
      <c r="Y22" s="2" t="s">
        <v>131</v>
      </c>
      <c r="Z22" s="22"/>
      <c r="AA22" s="22"/>
      <c r="AB22" s="8"/>
      <c r="AC22" s="7"/>
      <c r="AD22" s="9"/>
    </row>
    <row r="23" spans="1:36" x14ac:dyDescent="0.2">
      <c r="A23" s="2" t="s">
        <v>250</v>
      </c>
      <c r="B23" t="s">
        <v>203</v>
      </c>
      <c r="C23">
        <v>8</v>
      </c>
      <c r="D23" s="5">
        <f>+'5 18 17 payroll'!$AG$2</f>
        <v>29</v>
      </c>
      <c r="E23" s="5">
        <f>+'5 18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30">
        <f>+(J23*D23)+(O23*E23)+(V23*'5 18 17 payroll'!$AH$7)+W23</f>
        <v>0</v>
      </c>
      <c r="Y23" s="2" t="s">
        <v>253</v>
      </c>
      <c r="Z23" s="9"/>
      <c r="AA23" s="7"/>
      <c r="AB23" s="8"/>
    </row>
    <row r="24" spans="1:36" x14ac:dyDescent="0.2">
      <c r="A24" s="2" t="s">
        <v>204</v>
      </c>
      <c r="B24" t="s">
        <v>203</v>
      </c>
      <c r="C24">
        <v>8</v>
      </c>
      <c r="D24" s="5">
        <f>+'5 18 17 payroll'!$AG$2</f>
        <v>29</v>
      </c>
      <c r="E24" s="5">
        <f>+'5 18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30">
        <f>+(J24*D24)+(O24*E24)+(V24*'5 18 17 payroll'!$AH$7)+W24</f>
        <v>0</v>
      </c>
      <c r="Y24" s="2" t="s">
        <v>131</v>
      </c>
      <c r="Z24" s="22"/>
      <c r="AA24" s="7"/>
      <c r="AB24" s="8"/>
    </row>
    <row r="25" spans="1:36" x14ac:dyDescent="0.2">
      <c r="A25" t="s">
        <v>294</v>
      </c>
      <c r="B25" t="s">
        <v>295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30">
        <f>+(J25*D25)+(O25*E25)+(V25*'5 18 17 payroll'!$AH$7)+W25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336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30">
        <f>+(J26*D26)+(O26*E26)+(V26*'5 18 17 payroll'!$AH$7)+W26</f>
        <v>0</v>
      </c>
      <c r="Y26" s="2" t="s">
        <v>131</v>
      </c>
      <c r="Z26" s="9"/>
      <c r="AA26" s="7"/>
      <c r="AB26" s="1"/>
      <c r="AJ26" s="23"/>
    </row>
    <row r="27" spans="1:36" x14ac:dyDescent="0.2">
      <c r="A27" t="s">
        <v>342</v>
      </c>
      <c r="B27" t="s">
        <v>335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30">
        <f>+(J27*D27)+(O27*E27)+(V27*'5 18 17 payroll'!$AH$7)+W27</f>
        <v>0</v>
      </c>
      <c r="Y27" s="29" t="s">
        <v>205</v>
      </c>
      <c r="Z27" s="22"/>
      <c r="AA27" s="7"/>
      <c r="AB27" s="1"/>
      <c r="AC27" s="5"/>
      <c r="AJ27" s="23"/>
    </row>
    <row r="28" spans="1:36" x14ac:dyDescent="0.2">
      <c r="A28" s="2" t="s">
        <v>151</v>
      </c>
      <c r="B28" t="s">
        <v>311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30">
        <f>+(J28*D28)+(O28*E28)+(V28*'5 18 17 payroll'!$AH$7)+W28</f>
        <v>0</v>
      </c>
      <c r="Y28" s="2" t="s">
        <v>131</v>
      </c>
      <c r="Z28" s="9"/>
      <c r="AA28" s="7"/>
      <c r="AB28" s="2"/>
      <c r="AC28" s="23"/>
    </row>
    <row r="29" spans="1:36" x14ac:dyDescent="0.2">
      <c r="A29" s="2" t="s">
        <v>156</v>
      </c>
      <c r="B29" t="s">
        <v>44</v>
      </c>
      <c r="C29">
        <v>8</v>
      </c>
      <c r="D29" s="5">
        <f>+'5 18 17 payroll'!$AG$2</f>
        <v>29</v>
      </c>
      <c r="E29" s="5">
        <f>+'5 18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30">
        <f>+(J29*D29)+(O29*E29)+(V29*'5 18 17 payroll'!$AH$7)+W29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289</v>
      </c>
      <c r="B30" t="s">
        <v>290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30">
        <f>+(J30*D30)+(O30*E30)+(V30*'5 18 17 payroll'!$AH$7)+W30</f>
        <v>0</v>
      </c>
      <c r="Y30" s="29" t="s">
        <v>205</v>
      </c>
      <c r="Z30" s="9"/>
      <c r="AA30" s="22"/>
      <c r="AB30" s="8"/>
      <c r="AC30" s="7"/>
      <c r="AD30" s="2"/>
    </row>
    <row r="31" spans="1:36" x14ac:dyDescent="0.2">
      <c r="A31" t="s">
        <v>77</v>
      </c>
      <c r="B31" t="s">
        <v>329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30">
        <f>+(J31*D31)+(O31*E31)+(V31*'5 18 17 payroll'!$AH$7)+W31</f>
        <v>0</v>
      </c>
      <c r="Y31" s="2" t="s">
        <v>131</v>
      </c>
      <c r="Z31" s="2"/>
      <c r="AA31" s="22"/>
      <c r="AB31" s="2"/>
      <c r="AC31" s="23"/>
    </row>
    <row r="32" spans="1:36" x14ac:dyDescent="0.2">
      <c r="A32" t="s">
        <v>292</v>
      </c>
      <c r="B32" t="s">
        <v>293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30">
        <f>+(J32*D32)+(O32*E32)+(V32*'5 18 17 payroll'!$AH$7)+W32</f>
        <v>0</v>
      </c>
      <c r="Y32" s="2" t="s">
        <v>131</v>
      </c>
      <c r="Z32" s="2"/>
      <c r="AA32" s="9"/>
      <c r="AB32" s="8"/>
      <c r="AC32" s="2"/>
      <c r="AD32" s="22"/>
      <c r="AE32" s="7"/>
      <c r="AF32" s="8"/>
    </row>
    <row r="33" spans="1:36" x14ac:dyDescent="0.2">
      <c r="A33" s="2" t="s">
        <v>60</v>
      </c>
      <c r="B33" t="s">
        <v>331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30">
        <f>+(J33*D33)+(O33*E33)+(V33*'5 18 17 payroll'!$AH$7)+W33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+'5 18 17 payroll'!$AG$2</f>
        <v>29</v>
      </c>
      <c r="E34" s="5">
        <f>+'5 18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30">
        <f>+(J34*D34)+(O34*E34)+(V34*'5 18 17 payroll'!$AH$7)+W34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199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30">
        <f>+(J35*D35)+(O35*E35)+(V35*'5 18 17 payroll'!$AH$7)+W35</f>
        <v>0</v>
      </c>
      <c r="Y35" s="2" t="s">
        <v>131</v>
      </c>
      <c r="Z35" s="9"/>
      <c r="AA35" s="22"/>
      <c r="AC35" s="23"/>
    </row>
    <row r="36" spans="1:36" x14ac:dyDescent="0.2">
      <c r="A36" t="s">
        <v>273</v>
      </c>
      <c r="B36" t="s">
        <v>274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30">
        <f>+(J36*D36)+(O36*E36)+(V36*'5 18 17 payroll'!$AH$7)+W36</f>
        <v>0</v>
      </c>
      <c r="Y36" s="2" t="s">
        <v>131</v>
      </c>
      <c r="Z36" s="9"/>
      <c r="AA36" s="22"/>
      <c r="AB36" s="8"/>
      <c r="AC36" s="7"/>
    </row>
    <row r="37" spans="1:36" x14ac:dyDescent="0.2">
      <c r="A37" t="s">
        <v>1</v>
      </c>
      <c r="B37" t="s">
        <v>2</v>
      </c>
      <c r="C37">
        <f>'5 18 17 payroll'!AF2</f>
        <v>8</v>
      </c>
      <c r="D37" s="5">
        <f>'5 18 17 payroll'!AG2</f>
        <v>29</v>
      </c>
      <c r="E37" s="5">
        <f>'5 18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30">
        <f>+(J37*D37)+(O37*E37)+(V37*'5 18 17 payroll'!$AH$7)+W37</f>
        <v>0</v>
      </c>
      <c r="Y37" s="2" t="s">
        <v>131</v>
      </c>
      <c r="Z37" s="22"/>
      <c r="AA37" s="7"/>
      <c r="AB37" s="1"/>
      <c r="AC37" s="5"/>
      <c r="AD37" s="9"/>
    </row>
    <row r="38" spans="1:36" x14ac:dyDescent="0.2">
      <c r="A38" t="s">
        <v>255</v>
      </c>
      <c r="B38" t="s">
        <v>218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30">
        <f>+(J38*D38)+(O38*E38)+(V38*'5 18 17 payroll'!$AH$7)+W38</f>
        <v>0</v>
      </c>
      <c r="Y38" s="2" t="s">
        <v>131</v>
      </c>
      <c r="Z38" s="9"/>
      <c r="AA38" s="7"/>
      <c r="AC38" s="23"/>
    </row>
    <row r="39" spans="1:36" x14ac:dyDescent="0.2">
      <c r="A39" s="2" t="s">
        <v>320</v>
      </c>
      <c r="B39" t="s">
        <v>321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30">
        <f>+(J39*D39)+(O39*E39)+(V39*'5 18 17 payroll'!$AH$7)+W39</f>
        <v>0</v>
      </c>
      <c r="Y39" s="2" t="s">
        <v>131</v>
      </c>
      <c r="Z39" s="22"/>
      <c r="AA39" s="22"/>
      <c r="AB39" s="8"/>
      <c r="AC39" s="7"/>
      <c r="AD39" s="28"/>
    </row>
    <row r="40" spans="1:36" x14ac:dyDescent="0.2">
      <c r="A40" s="2" t="s">
        <v>200</v>
      </c>
      <c r="B40" t="s">
        <v>150</v>
      </c>
      <c r="C40">
        <v>8</v>
      </c>
      <c r="D40" s="5">
        <f>+'5 18 17 payroll'!$AG$2</f>
        <v>29</v>
      </c>
      <c r="E40" s="5">
        <f>+'5 18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30">
        <f>+(J40*D40)+(O40*E40)+(V40*'5 18 17 payroll'!$AH$7)+W40</f>
        <v>0</v>
      </c>
      <c r="Y40" s="2" t="s">
        <v>131</v>
      </c>
      <c r="Z40" s="9"/>
      <c r="AA40" s="22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+'5 18 17 payroll'!$AG$2</f>
        <v>29</v>
      </c>
      <c r="E41" s="5">
        <f>+'5 18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30">
        <f>+(J41*D41)+(O41*E41)+(V41*'5 18 17 payroll'!$AH$7)+W41</f>
        <v>0</v>
      </c>
      <c r="Y41" s="2" t="s">
        <v>131</v>
      </c>
      <c r="Z41" s="9"/>
      <c r="AA41" s="7"/>
      <c r="AC41" s="23"/>
    </row>
    <row r="42" spans="1:36" x14ac:dyDescent="0.2">
      <c r="A42" s="2" t="s">
        <v>70</v>
      </c>
      <c r="B42" t="s">
        <v>71</v>
      </c>
      <c r="C42">
        <v>8</v>
      </c>
      <c r="D42" s="5">
        <f>+'5 18 17 payroll'!$AG$2</f>
        <v>29</v>
      </c>
      <c r="E42" s="5">
        <f>+'5 18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30">
        <f>+(J42*D42)+(O42*E42)+(V42*'5 18 17 payroll'!$AH$7)+W42</f>
        <v>0</v>
      </c>
      <c r="Y42" s="2" t="s">
        <v>131</v>
      </c>
      <c r="Z42" s="22"/>
      <c r="AA42" s="22"/>
      <c r="AC42" s="23"/>
    </row>
    <row r="43" spans="1:36" x14ac:dyDescent="0.2">
      <c r="A43" t="s">
        <v>138</v>
      </c>
      <c r="B43" t="s">
        <v>343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30">
        <f>+(J43*D43)+(O43*E43)+(V43*'5 18 17 payroll'!$AH$7)+W43</f>
        <v>0</v>
      </c>
      <c r="Y43" s="2" t="s">
        <v>131</v>
      </c>
    </row>
    <row r="44" spans="1:36" x14ac:dyDescent="0.2">
      <c r="A44" t="s">
        <v>340</v>
      </c>
      <c r="B44" t="s">
        <v>341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30">
        <f>+(J44*D44)+(O44*E44)+(V44*'5 18 17 payroll'!$AH$7)+W44</f>
        <v>0</v>
      </c>
      <c r="Y44" s="2" t="s">
        <v>131</v>
      </c>
      <c r="Z44" s="22"/>
      <c r="AA44" s="24"/>
      <c r="AB44" s="2"/>
      <c r="AC44" s="5"/>
      <c r="AE44" s="2"/>
    </row>
    <row r="45" spans="1:36" x14ac:dyDescent="0.2">
      <c r="A45" s="2" t="s">
        <v>192</v>
      </c>
      <c r="B45" t="s">
        <v>193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30">
        <f>+(J45*D45)+(O45*E45)+(V45*'5 18 17 payroll'!$AH$7)+W45</f>
        <v>0</v>
      </c>
      <c r="Y45" s="2" t="s">
        <v>131</v>
      </c>
      <c r="Z45" s="9"/>
      <c r="AA45" s="7"/>
      <c r="AB45" s="8"/>
      <c r="AC45" s="7"/>
      <c r="AE45" s="2"/>
      <c r="AH45" s="2"/>
      <c r="AJ45" s="23"/>
    </row>
    <row r="46" spans="1:36" x14ac:dyDescent="0.2">
      <c r="A46" t="s">
        <v>318</v>
      </c>
      <c r="B46" t="s">
        <v>330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30">
        <f>+(J46*D46)+(O46*E46)+(V46*'5 18 17 payroll'!$AH$7)+W46</f>
        <v>0</v>
      </c>
      <c r="Y46" s="2" t="s">
        <v>131</v>
      </c>
      <c r="Z46" s="2"/>
      <c r="AA46" s="22"/>
      <c r="AB46" s="8"/>
      <c r="AC46" s="7"/>
      <c r="AD46" s="2"/>
    </row>
    <row r="47" spans="1:36" x14ac:dyDescent="0.2">
      <c r="A47" s="2" t="s">
        <v>220</v>
      </c>
      <c r="B47" t="s">
        <v>221</v>
      </c>
      <c r="C47">
        <v>8</v>
      </c>
      <c r="D47" s="5">
        <f>+'5 18 17 payroll'!$AG$2</f>
        <v>29</v>
      </c>
      <c r="E47" s="5">
        <f>+'5 18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30">
        <f>+(J47*D47)+(O47*E47)+(V47*'5 18 17 payroll'!$AH$7)+W47</f>
        <v>0</v>
      </c>
      <c r="Y47" s="2" t="s">
        <v>131</v>
      </c>
      <c r="Z47" s="22"/>
      <c r="AA47" s="22"/>
      <c r="AB47" s="8"/>
      <c r="AC47" s="7"/>
      <c r="AD47" s="9"/>
    </row>
    <row r="48" spans="1:36" x14ac:dyDescent="0.2">
      <c r="A48" s="2" t="s">
        <v>48</v>
      </c>
      <c r="B48" t="s">
        <v>188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30">
        <f>+(J48*D48)+(O48*E48)+(V48*'5 18 17 payroll'!$AH$7)+W48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266</v>
      </c>
      <c r="B49" t="s">
        <v>265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30">
        <f>+(J49*D49)+(O49*E49)+(V49*'5 18 17 payroll'!$AH$7)+W49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261</v>
      </c>
      <c r="B50" t="s">
        <v>313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30">
        <f>+(J50*D50)+(O50*E50)+(V50*'5 18 17 payroll'!$AH$7)+W50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+'5 18 17 payroll'!$AG$2</f>
        <v>29</v>
      </c>
      <c r="E51" s="5">
        <f>+'5 18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30">
        <f>+(J51*D51)+(O51*E51)+(V51*'5 18 17 payroll'!$AH$7)+W51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+'5 18 17 payroll'!$AG$2</f>
        <v>29</v>
      </c>
      <c r="E52" s="5">
        <f>+'5 18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30">
        <f>+(J52*D52)+(O52*E52)+(V52*'5 18 17 payroll'!$AH$7)+W52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256</v>
      </c>
      <c r="B53" t="s">
        <v>257</v>
      </c>
      <c r="C53">
        <v>8</v>
      </c>
      <c r="D53" s="5">
        <f>+'5 18 17 payroll'!$AG$2</f>
        <v>29</v>
      </c>
      <c r="E53" s="5">
        <f>+'5 18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30">
        <f>+(J53*D53)+(O53*E53)+(V53*'5 18 17 payroll'!$AH$7)+W53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+'5 18 17 payroll'!$AG$2</f>
        <v>29</v>
      </c>
      <c r="E54" s="5">
        <f>+'5 18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30">
        <f>+(J54*D54)+(O54*E54)+(V54*'5 18 17 payroll'!$AH$7)+W54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197</v>
      </c>
      <c r="C55">
        <v>8</v>
      </c>
      <c r="D55" s="5">
        <f>+'5 18 17 payroll'!$AG$2</f>
        <v>29</v>
      </c>
      <c r="E55" s="5">
        <f>+'5 18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30">
        <f>+(J55*D55)+(O55*E55)+(V55*'5 18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+'5 18 17 payroll'!$AG$2</f>
        <v>29</v>
      </c>
      <c r="E56" s="5">
        <f>+'5 18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30">
        <f>+(J56*D56)+(O56*E56)+(V56*'5 18 17 payroll'!$AH$7)+W56</f>
        <v>0</v>
      </c>
      <c r="Y56" s="2" t="s">
        <v>131</v>
      </c>
      <c r="Z56" s="22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+'5 18 17 payroll'!$AG$2</f>
        <v>29</v>
      </c>
      <c r="E57" s="5">
        <f>+'5 18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30">
        <f>+(J57*D57)+(O57*E57)+(V57*'5 18 17 payroll'!$AH$7)+W57</f>
        <v>0</v>
      </c>
      <c r="Y57" s="2" t="s">
        <v>131</v>
      </c>
      <c r="Z57" s="22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30">
        <f>+(J58*D58)+(O58*E58)+(V58*'5 18 17 payroll'!$AH$7)+W58</f>
        <v>0</v>
      </c>
      <c r="Y58" s="2" t="s">
        <v>131</v>
      </c>
      <c r="Z58" s="9"/>
      <c r="AA58" s="22"/>
      <c r="AB58" s="8"/>
      <c r="AC58" s="7"/>
      <c r="AD58" s="9"/>
    </row>
    <row r="59" spans="1:34" x14ac:dyDescent="0.2">
      <c r="A59" s="2" t="s">
        <v>280</v>
      </c>
      <c r="B59" t="s">
        <v>283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30">
        <f>+(J59*D59)+(O59*E59)+(V59*'5 18 17 payroll'!$AH$7)+W59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372</v>
      </c>
      <c r="B60" t="s">
        <v>359</v>
      </c>
      <c r="C60">
        <v>8</v>
      </c>
      <c r="D60" s="5">
        <f>+'5 18 17 payroll'!$AG$2</f>
        <v>29</v>
      </c>
      <c r="E60" s="5">
        <f>+'5 18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30">
        <f>+(J60*D60)+(O60*E60)+(V60*'5 18 17 payroll'!$AH$7)+W60</f>
        <v>0</v>
      </c>
      <c r="Y60" s="2" t="s">
        <v>373</v>
      </c>
      <c r="Z60" s="9"/>
    </row>
    <row r="61" spans="1:34" x14ac:dyDescent="0.2">
      <c r="AA61" s="7"/>
      <c r="AC61" s="5"/>
    </row>
    <row r="62" spans="1:34" x14ac:dyDescent="0.2">
      <c r="A62" t="s">
        <v>368</v>
      </c>
      <c r="B62" t="s">
        <v>369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30">
        <f>+(J62*D62)+(O62*E62)+(V62*'5 18 17 payroll'!$AH$7)+W62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305</v>
      </c>
      <c r="B63" t="s">
        <v>306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30">
        <f>+(J63*D63)+(O63*E63)+(V63*'5 18 17 payroll'!$AH$7)+W63</f>
        <v>0</v>
      </c>
      <c r="Y63" s="2" t="s">
        <v>131</v>
      </c>
      <c r="Z63" s="9"/>
      <c r="AA63" s="22"/>
      <c r="AB63" s="2"/>
      <c r="AC63" s="5"/>
    </row>
    <row r="64" spans="1:34" x14ac:dyDescent="0.2">
      <c r="A64" s="2" t="s">
        <v>140</v>
      </c>
      <c r="B64" t="s">
        <v>364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30">
        <f>+(J64*D64)+(O64*E64)+(V64*'5 18 17 payroll'!$AH$7)+W64</f>
        <v>0</v>
      </c>
      <c r="Y64" s="29" t="s">
        <v>205</v>
      </c>
      <c r="Z64" s="9"/>
      <c r="AA64" s="7"/>
      <c r="AB64" s="2"/>
      <c r="AC64" s="5"/>
      <c r="AE64" s="2"/>
    </row>
    <row r="65" spans="1:36" x14ac:dyDescent="0.2">
      <c r="A65" t="s">
        <v>286</v>
      </c>
      <c r="B65" s="2" t="s">
        <v>287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30">
        <f>+(J65*D65)+(O65*E65)+(V65*'5 18 17 payroll'!$AH$7)+W65</f>
        <v>0</v>
      </c>
      <c r="Y65" s="2" t="s">
        <v>131</v>
      </c>
      <c r="Z65" s="22"/>
      <c r="AA65" s="24"/>
      <c r="AB65" s="2"/>
    </row>
    <row r="66" spans="1:36" x14ac:dyDescent="0.2">
      <c r="A66" s="2" t="s">
        <v>268</v>
      </c>
      <c r="B66" t="s">
        <v>231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30">
        <f>+(J66*D66)+(O66*E66)+(V66*'5 18 17 payroll'!$AH$7)+W66</f>
        <v>0</v>
      </c>
      <c r="Y66" s="2" t="s">
        <v>131</v>
      </c>
      <c r="Z66" s="9"/>
      <c r="AA66" s="22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+'5 18 17 payroll'!$AG$4</f>
        <v>40</v>
      </c>
      <c r="E67" s="5">
        <f>+'5 18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30">
        <f>+(J67*D67)+(O67*E67)+(V67*'5 18 17 payroll'!$AH$7)+W67</f>
        <v>0</v>
      </c>
      <c r="Y67" s="2" t="s">
        <v>131</v>
      </c>
      <c r="Z67" s="9"/>
      <c r="AA67" s="22"/>
      <c r="AB67" s="8"/>
      <c r="AC67" s="7"/>
      <c r="AD67" s="2"/>
      <c r="AH67" s="2"/>
      <c r="AJ67" s="23"/>
    </row>
    <row r="68" spans="1:36" x14ac:dyDescent="0.2">
      <c r="A68" s="2" t="s">
        <v>354</v>
      </c>
      <c r="B68" t="s">
        <v>233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30">
        <f>+(J68*D68)+(O68*E68)+(V68*'5 18 17 payroll'!$AH$7)+W68</f>
        <v>0</v>
      </c>
      <c r="Y68" s="2" t="s">
        <v>131</v>
      </c>
      <c r="Z68" s="9"/>
      <c r="AA68" s="9"/>
    </row>
    <row r="69" spans="1:36" x14ac:dyDescent="0.2">
      <c r="A69" s="2" t="s">
        <v>250</v>
      </c>
      <c r="B69" t="s">
        <v>233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30">
        <f>+(J69*D69)+(O69*E69)+(V69*'5 18 17 payroll'!$AH$7)+W69</f>
        <v>0</v>
      </c>
      <c r="Y69" s="2" t="s">
        <v>131</v>
      </c>
      <c r="Z69" s="22"/>
      <c r="AA69" s="9"/>
    </row>
    <row r="70" spans="1:36" x14ac:dyDescent="0.2">
      <c r="A70" s="2" t="s">
        <v>232</v>
      </c>
      <c r="B70" t="s">
        <v>233</v>
      </c>
      <c r="C70">
        <v>8</v>
      </c>
      <c r="D70" s="5">
        <f>+'5 18 17 payroll'!$AG$2</f>
        <v>29</v>
      </c>
      <c r="E70" s="5">
        <f>+'5 18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30">
        <f>+(J70*D70)+(O70*E70)+(V70*'5 18 17 payroll'!$AH$7)+W70</f>
        <v>0</v>
      </c>
      <c r="Y70" s="2" t="s">
        <v>131</v>
      </c>
      <c r="Z70" s="9"/>
      <c r="AA70" s="9"/>
    </row>
    <row r="71" spans="1:36" x14ac:dyDescent="0.2">
      <c r="A71" s="2" t="s">
        <v>275</v>
      </c>
      <c r="B71" t="s">
        <v>233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30">
        <f>+(J71*D71)+(O71*E71)+(V71*'5 18 17 payroll'!$AH$7)+W71</f>
        <v>0</v>
      </c>
      <c r="Y71" s="2" t="s">
        <v>131</v>
      </c>
      <c r="Z71" s="9"/>
      <c r="AA71" s="2"/>
    </row>
    <row r="72" spans="1:36" x14ac:dyDescent="0.2">
      <c r="A72" t="s">
        <v>346</v>
      </c>
      <c r="B72" t="s">
        <v>293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30">
        <f>+(J72*D72)+(O72*E72)+(V72*'5 18 17 payroll'!$AH$7)+W72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+'5 18 17 payroll'!$AG$4</f>
        <v>40</v>
      </c>
      <c r="E73" s="5">
        <f>+'5 18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30">
        <f>+(J73*D73)+(O73*E73)+(V73*'5 18 17 payroll'!$AH$7)+W73</f>
        <v>0</v>
      </c>
      <c r="Y73" s="2" t="s">
        <v>131</v>
      </c>
      <c r="Z73" s="2"/>
      <c r="AA73" s="9"/>
      <c r="AB73" s="22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+'5 18 17 payroll'!$AG$2</f>
        <v>29</v>
      </c>
      <c r="E74" s="5">
        <f>+'5 18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30">
        <f>+(J74*D74)+(O74*E74)+(V74*'5 18 17 payroll'!$AH$7)+W74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198</v>
      </c>
      <c r="B75" t="s">
        <v>267</v>
      </c>
      <c r="C75">
        <v>8</v>
      </c>
      <c r="D75" s="5">
        <f>+'5 18 17 payroll'!$AG$2</f>
        <v>29</v>
      </c>
      <c r="E75" s="5">
        <f>+'5 18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30">
        <f>+(J75*D75)+(O75*E75)+(V75*'5 18 17 payroll'!$AH$7)+W75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370</v>
      </c>
      <c r="B76" t="s">
        <v>371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30">
        <f>+(J76*D76)+(O76*E76)+(V76*'5 18 17 payroll'!$AH$7)+W76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309</v>
      </c>
      <c r="B77" t="s">
        <v>187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30">
        <f>+(J77*D77)+(O77*E77)+(V77*'5 18 17 payroll'!$AH$7)+W77</f>
        <v>0</v>
      </c>
      <c r="Y77" s="2" t="s">
        <v>131</v>
      </c>
      <c r="Z77" s="9"/>
      <c r="AA77" s="22"/>
      <c r="AB77" s="9"/>
      <c r="AC77" s="7"/>
      <c r="AD77" s="9"/>
    </row>
    <row r="78" spans="1:36" x14ac:dyDescent="0.2">
      <c r="A78" s="2" t="s">
        <v>186</v>
      </c>
      <c r="B78" t="s">
        <v>187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30">
        <f>+(J78*D78)+(O78*E78)+(V78*'5 18 17 payroll'!$AH$7)+W78</f>
        <v>0</v>
      </c>
      <c r="Y78" s="2" t="s">
        <v>131</v>
      </c>
      <c r="Z78" s="9"/>
      <c r="AA78" s="22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+'5 18 17 payroll'!$AG$2</f>
        <v>29</v>
      </c>
      <c r="E79" s="5">
        <f>+'5 18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30">
        <f>+(J79*D79)+(O79*E79)+(V79*'5 18 17 payroll'!$AH$7)+W79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+'5 18 17 payroll'!$AG$5</f>
        <v>47</v>
      </c>
      <c r="E80" s="5">
        <f>+'5 18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30">
        <f>+(J80*D80)+(O80*E80)+(V80*'5 18 17 payroll'!$AH$7)+W80</f>
        <v>0</v>
      </c>
      <c r="Y80" s="2" t="s">
        <v>131</v>
      </c>
      <c r="Z80" s="9"/>
      <c r="AA80" s="7"/>
      <c r="AC80" s="5"/>
    </row>
    <row r="81" spans="1:33" x14ac:dyDescent="0.2">
      <c r="A81" t="s">
        <v>346</v>
      </c>
      <c r="B81" t="s">
        <v>376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30">
        <f>+(J81*D81)+(O81*E81)+(V81*'5 18 17 payroll'!$AH$7)+W81</f>
        <v>0</v>
      </c>
      <c r="Y81" s="2" t="s">
        <v>131</v>
      </c>
      <c r="Z81" s="9">
        <v>42811</v>
      </c>
      <c r="AA81" s="22" t="s">
        <v>428</v>
      </c>
      <c r="AC81" s="5">
        <f>+X81</f>
        <v>0</v>
      </c>
      <c r="AG81" s="5"/>
    </row>
    <row r="82" spans="1:33" x14ac:dyDescent="0.2">
      <c r="A82" s="2" t="s">
        <v>377</v>
      </c>
      <c r="B82" s="2" t="s">
        <v>378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30">
        <f>+(J82*D82)+(O82*E82)+(V82*'5 18 17 payroll'!$AH$7)+W82</f>
        <v>0</v>
      </c>
      <c r="Y82" s="34" t="s">
        <v>131</v>
      </c>
      <c r="Z82" s="22"/>
      <c r="AA82" s="7" t="s">
        <v>430</v>
      </c>
      <c r="AC82" s="5">
        <v>0</v>
      </c>
    </row>
    <row r="83" spans="1:33" x14ac:dyDescent="0.2">
      <c r="A83" t="s">
        <v>377</v>
      </c>
      <c r="B83" t="s">
        <v>379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30">
        <f>+(J83*D83)+(O83*E83)+(V83*'5 18 17 payroll'!$AH$7)+W83</f>
        <v>0</v>
      </c>
      <c r="Y83" s="2" t="s">
        <v>131</v>
      </c>
      <c r="Z83" s="9"/>
      <c r="AA83" s="24"/>
      <c r="AC83" s="5"/>
    </row>
    <row r="84" spans="1:33" x14ac:dyDescent="0.2">
      <c r="A84" s="2" t="s">
        <v>244</v>
      </c>
      <c r="B84" t="s">
        <v>311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30">
        <f>+(J84*D84)+(O84*E84)+(V84*'5 18 17 payroll'!$AH$7)+W84</f>
        <v>0</v>
      </c>
      <c r="Y84" s="29" t="s">
        <v>391</v>
      </c>
      <c r="Z84" s="9"/>
      <c r="AA84" s="7" t="s">
        <v>428</v>
      </c>
      <c r="AB84" s="2"/>
      <c r="AC84" s="5">
        <f>+X84</f>
        <v>0</v>
      </c>
      <c r="AE84" s="2"/>
    </row>
    <row r="85" spans="1:33" x14ac:dyDescent="0.2">
      <c r="A85" s="2" t="s">
        <v>400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30">
        <f>+(J85*D85)+(O85*E85)+(V85*'5 18 17 payroll'!$AH$7)+W85</f>
        <v>0</v>
      </c>
      <c r="Y85" s="29" t="s">
        <v>391</v>
      </c>
      <c r="Z85" s="2"/>
      <c r="AA85" s="9"/>
      <c r="AB85" s="22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30">
        <f>+(J86*D86)+(O86*E86)+(V86*'5 18 17 payroll'!$AH$7)+W86</f>
        <v>0</v>
      </c>
      <c r="Y86" s="29" t="s">
        <v>391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308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30">
        <f>+(J87*D87)+(O87*E87)+(V87*'5 18 17 payroll'!$AH$7)+W87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374</v>
      </c>
      <c r="B88" t="s">
        <v>385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30">
        <f>+(J88*D88)+(O88*E88)+(V88*'5 18 17 payroll'!$AH$7)+W88</f>
        <v>0</v>
      </c>
      <c r="Y88" s="29" t="s">
        <v>391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30">
        <f>+(J89*D89)+(O89*E89)+(V89*'5 18 17 payroll'!$AH$7)+W89</f>
        <v>0</v>
      </c>
      <c r="Y89" s="29" t="s">
        <v>391</v>
      </c>
      <c r="Z89" s="22"/>
      <c r="AA89" s="22"/>
      <c r="AB89" s="8"/>
      <c r="AC89" s="7">
        <f>+X89</f>
        <v>0</v>
      </c>
    </row>
    <row r="90" spans="1:33" x14ac:dyDescent="0.2">
      <c r="A90" s="2" t="s">
        <v>401</v>
      </c>
      <c r="B90" t="s">
        <v>403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30">
        <f>+(J90*D90)+(O90*E90)+(V90*'5 18 17 payroll'!$AH$7)+W90</f>
        <v>0</v>
      </c>
      <c r="Y90" s="29" t="s">
        <v>391</v>
      </c>
      <c r="Z90" s="22"/>
      <c r="AA90" s="22"/>
      <c r="AB90" s="8"/>
      <c r="AC90" s="7">
        <v>0</v>
      </c>
      <c r="AD90" s="9"/>
    </row>
    <row r="91" spans="1:33" x14ac:dyDescent="0.2">
      <c r="A91" t="s">
        <v>392</v>
      </c>
      <c r="B91" t="s">
        <v>393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30">
        <f>+(J91*D91)+(O91*E91)+(V91*'5 18 17 payroll'!$AH$7)+W91</f>
        <v>0</v>
      </c>
      <c r="Y91" s="29" t="s">
        <v>391</v>
      </c>
      <c r="Z91" s="22"/>
      <c r="AA91" s="7"/>
      <c r="AB91" s="8"/>
      <c r="AC91" s="7">
        <f>+X91</f>
        <v>0</v>
      </c>
    </row>
    <row r="92" spans="1:33" x14ac:dyDescent="0.2">
      <c r="A92" t="s">
        <v>374</v>
      </c>
      <c r="B92" t="s">
        <v>375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30">
        <f>+(J92*D92)+(O92*E92)+(V92*'5 18 17 payroll'!$AH$7)+W92</f>
        <v>0</v>
      </c>
      <c r="Y92" s="29" t="s">
        <v>391</v>
      </c>
      <c r="Z92" s="9"/>
      <c r="AA92" s="22" t="s">
        <v>428</v>
      </c>
      <c r="AB92" s="8"/>
      <c r="AC92" s="7"/>
      <c r="AD92" s="9"/>
    </row>
    <row r="93" spans="1:33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L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30">
        <f>+(J93*D93)+(O93*E93)+(V93*'5 18 17 payroll'!$AH$7)+W93</f>
        <v>0</v>
      </c>
      <c r="Y93" s="2" t="s">
        <v>131</v>
      </c>
    </row>
    <row r="94" spans="1:33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>COUNT(F94:I94)</f>
        <v>0</v>
      </c>
      <c r="K94" s="2"/>
      <c r="L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30">
        <f>+(J94*D94)+(O94*E94)+(V94*'5 18 17 payroll'!$AH$7)+W94</f>
        <v>0</v>
      </c>
      <c r="Y94" s="2" t="s">
        <v>131</v>
      </c>
    </row>
  </sheetData>
  <sortState ref="A1:E108">
    <sortCondition ref="B1:B108"/>
    <sortCondition ref="A1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5 18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2017-03-18T17:29:32Z</cp:lastPrinted>
  <dcterms:created xsi:type="dcterms:W3CDTF">2012-03-12T15:50:40Z</dcterms:created>
  <dcterms:modified xsi:type="dcterms:W3CDTF">2017-05-19T18:48:22Z</dcterms:modified>
</cp:coreProperties>
</file>