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Fall 2021\Ref payroll\"/>
    </mc:Choice>
  </mc:AlternateContent>
  <xr:revisionPtr revIDLastSave="0" documentId="13_ncr:1_{44322433-C5EF-445A-93E4-607E52CE032B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31 21 payroll" sheetId="5" r:id="rId4"/>
    <sheet name="Inactive" sheetId="6" r:id="rId5"/>
  </sheets>
  <definedNames>
    <definedName name="_xlnm._FilterDatabase" localSheetId="3" hidden="1">'10 31 21 payroll'!$A$1:$AI$103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6" i="5" l="1"/>
  <c r="X96" i="5"/>
  <c r="J96" i="5"/>
  <c r="J97" i="5"/>
  <c r="Z96" i="5" l="1"/>
  <c r="O67" i="5"/>
  <c r="X67" i="5"/>
  <c r="J67" i="5"/>
  <c r="J80" i="5"/>
  <c r="O80" i="5"/>
  <c r="X80" i="5"/>
  <c r="J5" i="5"/>
  <c r="O5" i="5"/>
  <c r="J31" i="5"/>
  <c r="O31" i="5"/>
  <c r="X31" i="5"/>
  <c r="J32" i="5"/>
  <c r="O32" i="5"/>
  <c r="X32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8" i="5"/>
  <c r="X69" i="5"/>
  <c r="X70" i="5"/>
  <c r="X71" i="5"/>
  <c r="X72" i="5"/>
  <c r="X73" i="5"/>
  <c r="X74" i="5"/>
  <c r="X75" i="5"/>
  <c r="X76" i="5"/>
  <c r="X77" i="5"/>
  <c r="X78" i="5"/>
  <c r="X79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7" i="5"/>
  <c r="X98" i="5"/>
  <c r="X99" i="5"/>
  <c r="X100" i="5"/>
  <c r="X101" i="5"/>
  <c r="X102" i="5"/>
  <c r="X103" i="5"/>
  <c r="X104" i="5"/>
  <c r="X105" i="5"/>
  <c r="X106" i="5"/>
  <c r="X107" i="5"/>
  <c r="X108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8" i="5"/>
  <c r="O69" i="5"/>
  <c r="O70" i="5"/>
  <c r="O71" i="5"/>
  <c r="O72" i="5"/>
  <c r="O73" i="5"/>
  <c r="O74" i="5"/>
  <c r="O75" i="5"/>
  <c r="O76" i="5"/>
  <c r="O77" i="5"/>
  <c r="O78" i="5"/>
  <c r="O79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7" i="5"/>
  <c r="O98" i="5"/>
  <c r="O99" i="5"/>
  <c r="O100" i="5"/>
  <c r="O101" i="5"/>
  <c r="O102" i="5"/>
  <c r="O103" i="5"/>
  <c r="O104" i="5"/>
  <c r="O105" i="5"/>
  <c r="O106" i="5"/>
  <c r="O107" i="5"/>
  <c r="O108" i="5"/>
  <c r="J6" i="5"/>
  <c r="J7" i="5"/>
  <c r="J8" i="5"/>
  <c r="J9" i="5"/>
  <c r="J10" i="5"/>
  <c r="Z10" i="5" s="1"/>
  <c r="J11" i="5"/>
  <c r="J12" i="5"/>
  <c r="J13" i="5"/>
  <c r="J14" i="5"/>
  <c r="J15" i="5"/>
  <c r="J16" i="5"/>
  <c r="J17" i="5"/>
  <c r="J18" i="5"/>
  <c r="Z18" i="5" s="1"/>
  <c r="J19" i="5"/>
  <c r="J20" i="5"/>
  <c r="J21" i="5"/>
  <c r="Z21" i="5" s="1"/>
  <c r="J22" i="5"/>
  <c r="J23" i="5"/>
  <c r="J24" i="5"/>
  <c r="J25" i="5"/>
  <c r="J26" i="5"/>
  <c r="J27" i="5"/>
  <c r="Z27" i="5" s="1"/>
  <c r="J28" i="5"/>
  <c r="J29" i="5"/>
  <c r="J30" i="5"/>
  <c r="J33" i="5"/>
  <c r="J34" i="5"/>
  <c r="J35" i="5"/>
  <c r="J36" i="5"/>
  <c r="Z36" i="5" s="1"/>
  <c r="J37" i="5"/>
  <c r="J38" i="5"/>
  <c r="J39" i="5"/>
  <c r="Z39" i="5" s="1"/>
  <c r="J40" i="5"/>
  <c r="J41" i="5"/>
  <c r="J42" i="5"/>
  <c r="J43" i="5"/>
  <c r="J44" i="5"/>
  <c r="Z44" i="5" s="1"/>
  <c r="J45" i="5"/>
  <c r="Z45" i="5" s="1"/>
  <c r="J46" i="5"/>
  <c r="J47" i="5"/>
  <c r="Z47" i="5" s="1"/>
  <c r="J48" i="5"/>
  <c r="J49" i="5"/>
  <c r="J50" i="5"/>
  <c r="J51" i="5"/>
  <c r="J52" i="5"/>
  <c r="Z52" i="5" s="1"/>
  <c r="J53" i="5"/>
  <c r="Z53" i="5" s="1"/>
  <c r="J54" i="5"/>
  <c r="J55" i="5"/>
  <c r="Z55" i="5" s="1"/>
  <c r="J56" i="5"/>
  <c r="J57" i="5"/>
  <c r="J58" i="5"/>
  <c r="J59" i="5"/>
  <c r="J60" i="5"/>
  <c r="Z60" i="5" s="1"/>
  <c r="J61" i="5"/>
  <c r="Z61" i="5" s="1"/>
  <c r="J62" i="5"/>
  <c r="J63" i="5"/>
  <c r="Z63" i="5" s="1"/>
  <c r="J64" i="5"/>
  <c r="J65" i="5"/>
  <c r="J66" i="5"/>
  <c r="J68" i="5"/>
  <c r="J69" i="5"/>
  <c r="Z69" i="5" s="1"/>
  <c r="J70" i="5"/>
  <c r="Z70" i="5" s="1"/>
  <c r="J71" i="5"/>
  <c r="J72" i="5"/>
  <c r="Z72" i="5" s="1"/>
  <c r="J73" i="5"/>
  <c r="J74" i="5"/>
  <c r="J75" i="5"/>
  <c r="J76" i="5"/>
  <c r="J77" i="5"/>
  <c r="J78" i="5"/>
  <c r="J79" i="5"/>
  <c r="J81" i="5"/>
  <c r="Z81" i="5" s="1"/>
  <c r="J82" i="5"/>
  <c r="J83" i="5"/>
  <c r="J84" i="5"/>
  <c r="J85" i="5"/>
  <c r="J86" i="5"/>
  <c r="Z86" i="5" s="1"/>
  <c r="J87" i="5"/>
  <c r="Z87" i="5" s="1"/>
  <c r="J88" i="5"/>
  <c r="J89" i="5"/>
  <c r="Z89" i="5" s="1"/>
  <c r="J90" i="5"/>
  <c r="J91" i="5"/>
  <c r="J92" i="5"/>
  <c r="J93" i="5"/>
  <c r="J94" i="5"/>
  <c r="Z94" i="5" s="1"/>
  <c r="J95" i="5"/>
  <c r="Z95" i="5" s="1"/>
  <c r="J98" i="5"/>
  <c r="Z98" i="5" s="1"/>
  <c r="J99" i="5"/>
  <c r="J100" i="5"/>
  <c r="J101" i="5"/>
  <c r="J102" i="5"/>
  <c r="J103" i="5"/>
  <c r="Z103" i="5" s="1"/>
  <c r="J104" i="5"/>
  <c r="Z104" i="5" s="1"/>
  <c r="J105" i="5"/>
  <c r="J106" i="5"/>
  <c r="Z106" i="5" s="1"/>
  <c r="J107" i="5"/>
  <c r="J108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77" i="5" l="1"/>
  <c r="Z78" i="5"/>
  <c r="Z26" i="5"/>
  <c r="Z11" i="5"/>
  <c r="Z29" i="5"/>
  <c r="Z37" i="5"/>
  <c r="Z19" i="5"/>
  <c r="Z13" i="5"/>
  <c r="Z102" i="5"/>
  <c r="Z93" i="5"/>
  <c r="Z85" i="5"/>
  <c r="Z76" i="5"/>
  <c r="Z68" i="5"/>
  <c r="Z59" i="5"/>
  <c r="Z51" i="5"/>
  <c r="Z43" i="5"/>
  <c r="Z35" i="5"/>
  <c r="Z25" i="5"/>
  <c r="Z17" i="5"/>
  <c r="Z9" i="5"/>
  <c r="Z101" i="5"/>
  <c r="Z92" i="5"/>
  <c r="Z75" i="5"/>
  <c r="Z58" i="5"/>
  <c r="Z42" i="5"/>
  <c r="Z34" i="5"/>
  <c r="Z16" i="5"/>
  <c r="Z100" i="5"/>
  <c r="Z65" i="5"/>
  <c r="Z15" i="5"/>
  <c r="Z84" i="5"/>
  <c r="Z66" i="5"/>
  <c r="Z50" i="5"/>
  <c r="Z24" i="5"/>
  <c r="Z8" i="5"/>
  <c r="Z108" i="5"/>
  <c r="Z91" i="5"/>
  <c r="Z83" i="5"/>
  <c r="Z74" i="5"/>
  <c r="Z57" i="5"/>
  <c r="Z49" i="5"/>
  <c r="Z41" i="5"/>
  <c r="Z33" i="5"/>
  <c r="Z23" i="5"/>
  <c r="Z7" i="5"/>
  <c r="Z107" i="5"/>
  <c r="Z99" i="5"/>
  <c r="Z90" i="5"/>
  <c r="Z82" i="5"/>
  <c r="Z73" i="5"/>
  <c r="Z64" i="5"/>
  <c r="Z56" i="5"/>
  <c r="Z48" i="5"/>
  <c r="Z40" i="5"/>
  <c r="Z30" i="5"/>
  <c r="Z22" i="5"/>
  <c r="Z14" i="5"/>
  <c r="Z6" i="5"/>
  <c r="Z32" i="5"/>
  <c r="Z80" i="5"/>
  <c r="Z67" i="5"/>
  <c r="Z105" i="5"/>
  <c r="Z97" i="5"/>
  <c r="Z88" i="5"/>
  <c r="Z79" i="5"/>
  <c r="Z71" i="5"/>
  <c r="Z62" i="5"/>
  <c r="Z54" i="5"/>
  <c r="Z46" i="5"/>
  <c r="Z38" i="5"/>
  <c r="Z28" i="5"/>
  <c r="Z20" i="5"/>
  <c r="Z12" i="5"/>
  <c r="Z31" i="5"/>
  <c r="J109" i="5"/>
  <c r="O109" i="5"/>
  <c r="V161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109" i="5" l="1"/>
  <c r="AC111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X5" i="5"/>
  <c r="Z5" i="5" s="1"/>
  <c r="Z109" i="5" s="1"/>
  <c r="X109" i="5" l="1"/>
</calcChain>
</file>

<file path=xl/sharedStrings.xml><?xml version="1.0" encoding="utf-8"?>
<sst xmlns="http://schemas.openxmlformats.org/spreadsheetml/2006/main" count="1469" uniqueCount="594">
  <si>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</si>
  <si>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</si>
  <si>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</si>
  <si>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</si>
  <si>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</si>
  <si>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</si>
  <si>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</si>
  <si>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</si>
  <si>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</si>
  <si>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</si>
  <si>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</si>
  <si>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</si>
  <si>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</si>
  <si>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</si>
  <si>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</si>
  <si>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</si>
  <si>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</si>
  <si>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</si>
  <si>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</si>
  <si>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</si>
  <si>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</si>
  <si>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</si>
  <si>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</si>
  <si>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</si>
  <si>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</si>
  <si>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</si>
  <si>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</si>
  <si>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</si>
  <si>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</si>
  <si>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</si>
  <si>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</si>
  <si>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</si>
  <si>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</si>
  <si>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</si>
  <si>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</si>
  <si>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</si>
  <si>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</si>
  <si>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</si>
  <si>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</si>
  <si>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</si>
  <si>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</si>
  <si>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</si>
  <si>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</si>
  <si>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</si>
  <si>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</si>
  <si>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</si>
  <si>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</si>
  <si>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</si>
  <si>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</si>
  <si>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</si>
  <si>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</si>
  <si>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</si>
  <si>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</si>
  <si>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</si>
  <si>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</si>
  <si>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</si>
  <si>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</si>
  <si>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</si>
  <si>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</si>
  <si>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</si>
  <si>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</si>
  <si>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</si>
  <si>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</si>
  <si>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</si>
  <si>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</si>
  <si>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</si>
  <si>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</si>
  <si>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</si>
  <si>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</si>
  <si>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</si>
  <si>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</si>
  <si>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</si>
  <si>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</si>
  <si>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</si>
  <si>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</si>
  <si>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</si>
  <si>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</si>
  <si>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</si>
  <si>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</si>
  <si>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</si>
  <si>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</si>
  <si>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</si>
  <si>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</si>
  <si>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</si>
  <si>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</si>
  <si>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</si>
  <si>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</si>
  <si>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</si>
  <si>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</si>
  <si>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</si>
  <si>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</si>
  <si>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</si>
  <si>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</si>
  <si>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</si>
  <si>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</si>
  <si>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</si>
  <si>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</si>
  <si>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</si>
  <si>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</si>
  <si>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</si>
  <si>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</si>
  <si>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</si>
  <si>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</si>
  <si>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</si>
  <si>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</si>
  <si>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</si>
  <si>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</si>
  <si>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</si>
  <si>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</si>
  <si>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</si>
  <si>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</si>
  <si>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</si>
  <si>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</si>
  <si>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</si>
  <si>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</si>
  <si>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</si>
  <si>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</si>
  <si>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</si>
  <si>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</si>
  <si>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</si>
  <si>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</si>
  <si>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</si>
  <si>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</si>
  <si>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</si>
  <si>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</si>
  <si>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</si>
  <si>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</si>
  <si>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</si>
  <si>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</si>
  <si>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</si>
  <si>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</si>
  <si>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</si>
  <si>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</si>
  <si>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</si>
  <si>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</si>
  <si>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</si>
  <si>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</si>
  <si>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</si>
  <si>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</si>
  <si>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</si>
  <si>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</si>
  <si>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</si>
  <si>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</si>
  <si>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</si>
  <si>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</si>
  <si>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</si>
  <si>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</si>
  <si>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</si>
  <si>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</si>
  <si>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</si>
  <si>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</si>
  <si>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</si>
  <si>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</si>
  <si>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</si>
  <si>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</si>
  <si>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</si>
  <si>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</si>
  <si>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</si>
  <si>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</si>
  <si>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</si>
  <si>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</si>
  <si>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</si>
  <si>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</si>
  <si>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</si>
  <si>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</si>
  <si>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</si>
  <si>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</si>
  <si>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</si>
  <si>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</si>
  <si>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</si>
  <si>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</si>
  <si>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</si>
  <si>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</si>
  <si>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</si>
  <si>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</si>
  <si>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</si>
  <si>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</si>
  <si>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</si>
  <si>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</si>
  <si>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</si>
  <si>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</si>
  <si>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</si>
  <si>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</si>
  <si>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</si>
  <si>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</si>
  <si>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</si>
  <si>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</si>
  <si>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</si>
  <si>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</si>
  <si>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</si>
  <si>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</si>
  <si>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</si>
  <si>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</si>
  <si>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</si>
  <si>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</si>
  <si>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</si>
  <si>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</si>
  <si>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</si>
  <si>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</si>
  <si>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</si>
  <si>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</si>
  <si>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</si>
  <si>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</si>
  <si>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</si>
  <si>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</si>
  <si>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</si>
  <si>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</si>
  <si>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</si>
  <si>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</si>
  <si>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</si>
  <si>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</si>
  <si>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</si>
  <si>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</si>
  <si>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</si>
  <si>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</si>
  <si>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</si>
  <si>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</si>
  <si>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</si>
  <si>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</si>
  <si>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</si>
  <si>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</si>
  <si>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</si>
  <si>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</si>
  <si>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</si>
  <si>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</si>
  <si>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</si>
  <si>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</si>
  <si>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</si>
  <si>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</si>
  <si>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</si>
  <si>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</si>
  <si>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</si>
  <si>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</si>
  <si>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</si>
  <si>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</si>
  <si>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</si>
  <si>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</si>
  <si>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</si>
  <si>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</si>
  <si>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</si>
  <si>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</si>
  <si>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</si>
  <si>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</si>
  <si>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</si>
  <si>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</si>
  <si>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</si>
  <si>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</si>
  <si>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</si>
  <si>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</si>
  <si>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</si>
  <si>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</si>
  <si>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</si>
  <si>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</si>
  <si>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</si>
  <si>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</si>
  <si>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</si>
  <si>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</si>
  <si>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</si>
  <si>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</si>
  <si>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</si>
  <si>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</si>
  <si>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</si>
  <si>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</si>
  <si>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</si>
  <si>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</si>
  <si>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</si>
  <si>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</si>
  <si>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</si>
  <si>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</si>
  <si>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</si>
  <si>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</si>
  <si>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</si>
  <si>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</si>
  <si>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</si>
  <si>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</si>
  <si>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</si>
  <si>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</si>
  <si>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</si>
  <si>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</si>
  <si>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</si>
  <si>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</si>
  <si>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</si>
  <si>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</si>
  <si>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</si>
  <si>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</si>
  <si>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</si>
  <si>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</si>
  <si>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</si>
  <si>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</si>
  <si>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</si>
  <si>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</si>
  <si>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</si>
  <si>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</si>
  <si>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</si>
  <si>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</si>
  <si>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</si>
  <si>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</si>
  <si>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</si>
  <si>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</si>
  <si>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</si>
  <si>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</si>
  <si>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</si>
  <si>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</si>
  <si>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</si>
  <si>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</si>
  <si>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</si>
  <si>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</si>
  <si>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</si>
  <si>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</si>
  <si>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</si>
  <si>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</si>
  <si>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</si>
  <si>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</si>
  <si>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</si>
  <si>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</si>
  <si>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</si>
  <si>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</si>
  <si>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</si>
  <si>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</si>
  <si>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</si>
  <si>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</si>
  <si>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</si>
  <si>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</si>
  <si>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</si>
  <si>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</si>
  <si>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</si>
  <si>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</si>
  <si>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</si>
  <si>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</si>
  <si>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</si>
  <si>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</si>
  <si>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</si>
  <si>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</si>
  <si>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</si>
  <si>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</si>
  <si>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</si>
  <si>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</si>
  <si>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</si>
  <si>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</si>
  <si>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</si>
  <si>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</si>
  <si>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</si>
  <si>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</si>
  <si>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</si>
  <si>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</si>
  <si>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</si>
  <si>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</si>
  <si>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</si>
  <si>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</si>
  <si>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</si>
  <si>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</si>
  <si>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</si>
  <si>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</si>
  <si>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</si>
  <si>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</si>
  <si>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</si>
  <si>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</si>
  <si>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</si>
  <si>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</si>
  <si>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</si>
  <si>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</si>
  <si>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</si>
  <si>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</si>
  <si>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</si>
  <si>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</si>
  <si>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</si>
  <si>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</si>
  <si>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</si>
  <si>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</si>
  <si>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</si>
  <si>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</si>
  <si>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</si>
  <si>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</si>
  <si>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</si>
  <si>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</si>
  <si>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</si>
  <si>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</si>
  <si>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</si>
  <si>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</si>
  <si>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</si>
  <si>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</si>
  <si>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</si>
  <si>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</si>
  <si>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</si>
  <si>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</si>
  <si>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</si>
  <si>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</si>
  <si>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</si>
  <si>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</si>
  <si>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</si>
  <si>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</si>
  <si>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</si>
  <si>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</si>
  <si>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</si>
  <si>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</si>
  <si>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</si>
  <si>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</si>
  <si>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</si>
  <si>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</si>
  <si>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</si>
  <si>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</si>
  <si>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</si>
  <si>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</si>
  <si>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</si>
  <si>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</si>
  <si>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</si>
  <si>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</si>
  <si>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</si>
  <si>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</si>
  <si>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</si>
  <si>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</si>
  <si>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</si>
  <si>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</si>
  <si>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</si>
  <si>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</si>
  <si>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</si>
  <si>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</si>
  <si>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</si>
  <si>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</si>
  <si>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</si>
  <si>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</si>
  <si>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</si>
  <si>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</si>
  <si>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</si>
  <si>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</si>
  <si>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</si>
  <si>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</si>
  <si>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</si>
  <si>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</si>
  <si>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</si>
  <si>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</si>
  <si>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</si>
  <si>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</si>
  <si>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</si>
  <si>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</si>
  <si>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</si>
  <si>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</si>
  <si>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</si>
  <si>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</si>
  <si>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</si>
  <si>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</si>
  <si>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</si>
  <si>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</si>
  <si>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</si>
  <si>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</si>
  <si>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</si>
  <si>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</si>
  <si>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</si>
  <si>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</si>
  <si>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</si>
  <si>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</si>
  <si>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</si>
  <si>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</si>
  <si>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</si>
  <si>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</si>
  <si>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</si>
  <si>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</si>
  <si>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</si>
  <si>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</si>
  <si>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</si>
  <si>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</si>
  <si>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</si>
  <si>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</si>
  <si>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</si>
  <si>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</si>
  <si>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</si>
  <si>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</si>
  <si>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</si>
  <si>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</si>
  <si>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</si>
  <si>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</si>
  <si>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</si>
  <si>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</si>
  <si>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</si>
  <si>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</si>
  <si>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</si>
  <si>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</si>
  <si>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</si>
  <si>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</si>
  <si>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</si>
  <si>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</si>
  <si>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Lechel</t>
  </si>
  <si>
    <t>Callum</t>
  </si>
  <si>
    <t>Marlon</t>
  </si>
  <si>
    <t>Figueroa</t>
  </si>
  <si>
    <t>Jon</t>
  </si>
  <si>
    <t>Audrey</t>
  </si>
  <si>
    <t>pending</t>
  </si>
  <si>
    <t>TOPSZN</t>
  </si>
  <si>
    <t>Brethren FC</t>
  </si>
  <si>
    <t>Fuerza FC</t>
  </si>
  <si>
    <t>Cosmik Debris</t>
  </si>
  <si>
    <t>FC Xolos</t>
  </si>
  <si>
    <t>FC Alameda</t>
  </si>
  <si>
    <t>Kaiden</t>
  </si>
  <si>
    <t>Giron</t>
  </si>
  <si>
    <t>Men's 3rd Division</t>
  </si>
  <si>
    <t>Below Average FC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</si>
  <si>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</si>
  <si>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</si>
  <si>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</si>
  <si>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</si>
  <si>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</si>
  <si>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</si>
  <si>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</si>
  <si>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</si>
  <si>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</si>
  <si>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</si>
  <si>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</si>
  <si>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</si>
  <si>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</si>
  <si>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Zami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</si>
  <si>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</si>
  <si>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</si>
  <si>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</si>
  <si>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</si>
  <si>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</si>
  <si>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</si>
  <si>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</si>
  <si>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</si>
  <si>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Newton's Angels</t>
  </si>
  <si>
    <t>Women's 2nd Division</t>
  </si>
  <si>
    <t>Firestorm</t>
  </si>
  <si>
    <t>Ms. Fits VFB</t>
  </si>
  <si>
    <t>Renegades</t>
  </si>
  <si>
    <t>Dynasty</t>
  </si>
  <si>
    <t>Men's 2nd Division</t>
  </si>
  <si>
    <t>Waffle House FC</t>
  </si>
  <si>
    <t>Atletico Milan</t>
  </si>
  <si>
    <t>Lobos FC</t>
  </si>
  <si>
    <t>Persepolis</t>
  </si>
  <si>
    <t>New Mexico Football Club</t>
  </si>
  <si>
    <t>Hammer Heads</t>
  </si>
  <si>
    <t>Hampton Roads</t>
  </si>
  <si>
    <t>Men's 1st Division</t>
  </si>
  <si>
    <t>Coed Second Division</t>
  </si>
  <si>
    <t>Just Kickin' It</t>
  </si>
  <si>
    <t>Zia FC</t>
  </si>
  <si>
    <t>Amigos FC</t>
  </si>
  <si>
    <t>Sweded</t>
  </si>
  <si>
    <t>Bandits</t>
  </si>
  <si>
    <t>Oldies but Goodies</t>
  </si>
  <si>
    <t>50Filthy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</si>
  <si>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</si>
  <si>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</si>
  <si>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</si>
  <si>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</si>
  <si>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</si>
  <si>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</si>
  <si>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</si>
  <si>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</si>
  <si>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</si>
  <si>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</si>
  <si>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Killa Beez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</si>
  <si>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</si>
  <si>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</si>
  <si>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</si>
  <si>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</si>
  <si>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</si>
  <si>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</si>
  <si>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</si>
  <si>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</si>
  <si>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</si>
  <si>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</si>
  <si>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</si>
  <si>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</si>
  <si>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</si>
  <si>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</si>
  <si>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</si>
  <si>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</si>
  <si>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</si>
  <si>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</si>
  <si>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</si>
  <si>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</si>
  <si>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</si>
  <si>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</si>
  <si>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</si>
  <si>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mabrouk</t>
  </si>
  <si>
    <t>Jeffrey</t>
  </si>
  <si>
    <t>Holley</t>
  </si>
  <si>
    <t>* - report created before game date (often caused by re-scheduled game)</t>
  </si>
  <si>
    <t>Soles FC</t>
  </si>
  <si>
    <t>LeeAnne</t>
  </si>
  <si>
    <t>Dave</t>
  </si>
  <si>
    <t>Rushambo</t>
  </si>
  <si>
    <t>Strikers FC</t>
  </si>
  <si>
    <t>Russell</t>
  </si>
  <si>
    <t>Penner</t>
  </si>
  <si>
    <t>Pistoleros</t>
  </si>
  <si>
    <t>Bo</t>
  </si>
  <si>
    <t>Song</t>
  </si>
  <si>
    <t>Gonzalez</t>
  </si>
  <si>
    <t xml:space="preserve">Bo </t>
  </si>
  <si>
    <t>E Pluribus Unum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</si>
</sst>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5" borderId="0" xfId="0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WhiteSpace="0" zoomScaleNormal="100" workbookViewId="0">
      <selection activeCell="M2" sqref="M2:N42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  <col min="14" max="14" width="10.77734375" customWidth="1"/>
  </cols>
  <sheetData>
    <row r="1" spans="1:14" x14ac:dyDescent="0.25">
      <c r="B1" s="1">
        <v>44503</v>
      </c>
      <c r="C1" s="1"/>
      <c r="I1" s="58" t="s">
        <v>99</v>
      </c>
      <c r="J1" s="58"/>
      <c r="K1" s="58" t="s">
        <v>103</v>
      </c>
      <c r="L1" s="58"/>
      <c r="M1" s="58" t="s">
        <v>103</v>
      </c>
      <c r="N1" s="58"/>
    </row>
    <row r="2" spans="1:14" x14ac:dyDescent="0.25">
      <c r="A2" s="31"/>
      <c r="B2" s="31">
        <v>1</v>
      </c>
      <c r="C2" s="14">
        <v>80056</v>
      </c>
      <c r="D2" s="31" t="s">
        <v>496</v>
      </c>
      <c r="E2" s="31" t="s">
        <v>498</v>
      </c>
      <c r="F2" s="50" t="s">
        <v>503</v>
      </c>
      <c r="G2" s="50">
        <v>44500</v>
      </c>
      <c r="H2" s="57">
        <v>44501.560318090276</v>
      </c>
      <c r="I2" s="31" t="s">
        <v>54</v>
      </c>
      <c r="J2" s="31" t="s">
        <v>55</v>
      </c>
      <c r="K2" s="11" t="s">
        <v>251</v>
      </c>
      <c r="L2" s="31"/>
      <c r="M2" s="11" t="s">
        <v>251</v>
      </c>
      <c r="N2" s="31"/>
    </row>
    <row r="3" spans="1:14" x14ac:dyDescent="0.25">
      <c r="A3" s="31"/>
      <c r="B3" s="31">
        <v>2</v>
      </c>
      <c r="C3" s="14">
        <v>80057</v>
      </c>
      <c r="D3" s="31" t="s">
        <v>496</v>
      </c>
      <c r="E3" s="31" t="s">
        <v>479</v>
      </c>
      <c r="F3" s="50" t="s">
        <v>480</v>
      </c>
      <c r="G3" s="50">
        <v>44500</v>
      </c>
      <c r="H3" s="57">
        <v>44500.782335532407</v>
      </c>
      <c r="I3" s="31" t="s">
        <v>38</v>
      </c>
      <c r="J3" s="31" t="s">
        <v>39</v>
      </c>
      <c r="K3" s="11" t="s">
        <v>251</v>
      </c>
      <c r="L3" s="31"/>
      <c r="M3" s="11" t="s">
        <v>251</v>
      </c>
      <c r="N3" s="31"/>
    </row>
    <row r="4" spans="1:14" x14ac:dyDescent="0.25">
      <c r="A4" s="31"/>
      <c r="B4" s="31">
        <v>3</v>
      </c>
      <c r="C4" s="14">
        <v>80058</v>
      </c>
      <c r="D4" s="31" t="s">
        <v>496</v>
      </c>
      <c r="E4" s="31" t="s">
        <v>476</v>
      </c>
      <c r="F4" s="50" t="s">
        <v>475</v>
      </c>
      <c r="G4" s="50">
        <v>44500</v>
      </c>
      <c r="H4" s="57">
        <v>44501.770502511572</v>
      </c>
      <c r="I4" s="31" t="s">
        <v>11</v>
      </c>
      <c r="J4" s="31" t="s">
        <v>12</v>
      </c>
      <c r="K4" s="11" t="s">
        <v>251</v>
      </c>
      <c r="L4" s="31"/>
      <c r="M4" s="11" t="s">
        <v>251</v>
      </c>
      <c r="N4" s="31"/>
    </row>
    <row r="5" spans="1:14" x14ac:dyDescent="0.25">
      <c r="A5" s="31"/>
      <c r="B5" s="31">
        <v>5</v>
      </c>
      <c r="C5" s="14">
        <v>80060</v>
      </c>
      <c r="D5" s="31" t="s">
        <v>496</v>
      </c>
      <c r="E5" s="31" t="s">
        <v>505</v>
      </c>
      <c r="F5" s="50" t="s">
        <v>501</v>
      </c>
      <c r="G5" s="50">
        <v>44500</v>
      </c>
      <c r="H5" s="57">
        <v>44500.884424027776</v>
      </c>
      <c r="I5" s="31" t="s">
        <v>71</v>
      </c>
      <c r="J5" s="31" t="s">
        <v>135</v>
      </c>
      <c r="K5" s="11" t="s">
        <v>251</v>
      </c>
      <c r="L5" s="31"/>
      <c r="M5" s="11" t="s">
        <v>251</v>
      </c>
      <c r="N5" s="31"/>
    </row>
    <row r="6" spans="1:14" x14ac:dyDescent="0.25">
      <c r="A6" s="31"/>
      <c r="B6" s="31">
        <v>6</v>
      </c>
      <c r="C6" s="51">
        <v>80061</v>
      </c>
      <c r="D6" s="31" t="s">
        <v>496</v>
      </c>
      <c r="E6" s="31" t="s">
        <v>478</v>
      </c>
      <c r="F6" s="50" t="s">
        <v>477</v>
      </c>
      <c r="G6" s="50">
        <v>44500</v>
      </c>
      <c r="H6" s="57">
        <v>44501.504263402778</v>
      </c>
      <c r="I6" s="31" t="s">
        <v>583</v>
      </c>
      <c r="J6" s="31" t="s">
        <v>170</v>
      </c>
      <c r="K6" s="31" t="s">
        <v>582</v>
      </c>
      <c r="L6" s="31" t="s">
        <v>276</v>
      </c>
      <c r="M6" s="11" t="s">
        <v>251</v>
      </c>
      <c r="N6" s="31"/>
    </row>
    <row r="7" spans="1:14" x14ac:dyDescent="0.25">
      <c r="A7" s="31"/>
      <c r="B7" s="31">
        <v>7</v>
      </c>
      <c r="C7" s="14">
        <v>80062</v>
      </c>
      <c r="D7" s="31" t="s">
        <v>496</v>
      </c>
      <c r="E7" s="31" t="s">
        <v>506</v>
      </c>
      <c r="F7" s="50" t="s">
        <v>497</v>
      </c>
      <c r="G7" s="50">
        <v>44500</v>
      </c>
      <c r="H7" s="57">
        <v>44500.897141296293</v>
      </c>
      <c r="I7" s="31" t="s">
        <v>36</v>
      </c>
      <c r="J7" s="31" t="s">
        <v>587</v>
      </c>
      <c r="K7" s="11" t="s">
        <v>251</v>
      </c>
      <c r="L7" s="31"/>
      <c r="M7" s="11" t="s">
        <v>251</v>
      </c>
      <c r="N7" s="31"/>
    </row>
    <row r="8" spans="1:14" x14ac:dyDescent="0.25">
      <c r="A8" s="31"/>
      <c r="B8" s="31">
        <v>8</v>
      </c>
      <c r="C8" s="31">
        <v>80063</v>
      </c>
      <c r="D8" s="31" t="s">
        <v>496</v>
      </c>
      <c r="E8" s="31" t="s">
        <v>504</v>
      </c>
      <c r="F8" s="50" t="s">
        <v>491</v>
      </c>
      <c r="G8" s="50">
        <v>44500</v>
      </c>
      <c r="H8" s="57">
        <v>44501.518399594905</v>
      </c>
      <c r="I8" s="31" t="s">
        <v>583</v>
      </c>
      <c r="J8" s="31" t="s">
        <v>170</v>
      </c>
      <c r="K8" s="31" t="s">
        <v>38</v>
      </c>
      <c r="L8" s="31" t="s">
        <v>39</v>
      </c>
      <c r="M8" t="s">
        <v>582</v>
      </c>
      <c r="N8" t="s">
        <v>276</v>
      </c>
    </row>
    <row r="9" spans="1:14" x14ac:dyDescent="0.25">
      <c r="A9" s="31"/>
      <c r="B9" s="31">
        <v>9</v>
      </c>
      <c r="C9" s="14">
        <v>80135</v>
      </c>
      <c r="D9" s="31" t="s">
        <v>507</v>
      </c>
      <c r="E9" s="31" t="s">
        <v>517</v>
      </c>
      <c r="F9" s="50" t="s">
        <v>513</v>
      </c>
      <c r="G9" s="50">
        <v>44500</v>
      </c>
      <c r="H9" s="57">
        <v>44500.526888101849</v>
      </c>
      <c r="I9" s="31" t="s">
        <v>393</v>
      </c>
      <c r="J9" s="31" t="s">
        <v>512</v>
      </c>
      <c r="K9" s="11" t="s">
        <v>251</v>
      </c>
      <c r="L9" s="31"/>
      <c r="M9" s="11" t="s">
        <v>251</v>
      </c>
    </row>
    <row r="10" spans="1:14" x14ac:dyDescent="0.25">
      <c r="A10" s="31"/>
      <c r="B10" s="31">
        <v>10</v>
      </c>
      <c r="C10" s="51">
        <v>80136</v>
      </c>
      <c r="D10" s="31" t="s">
        <v>507</v>
      </c>
      <c r="E10" s="31" t="s">
        <v>508</v>
      </c>
      <c r="F10" s="50" t="s">
        <v>518</v>
      </c>
      <c r="G10" s="50">
        <v>44500</v>
      </c>
      <c r="H10" s="57">
        <v>44500.608360694445</v>
      </c>
      <c r="I10" s="31" t="s">
        <v>393</v>
      </c>
      <c r="J10" s="31" t="s">
        <v>512</v>
      </c>
      <c r="K10" s="31" t="s">
        <v>420</v>
      </c>
      <c r="L10" s="31" t="s">
        <v>579</v>
      </c>
      <c r="M10" s="11" t="s">
        <v>251</v>
      </c>
    </row>
    <row r="11" spans="1:14" x14ac:dyDescent="0.25">
      <c r="A11" s="31"/>
      <c r="B11" s="31">
        <v>11</v>
      </c>
      <c r="C11" s="14">
        <v>80137</v>
      </c>
      <c r="D11" s="31" t="s">
        <v>507</v>
      </c>
      <c r="E11" s="31" t="s">
        <v>519</v>
      </c>
      <c r="F11" s="50" t="s">
        <v>514</v>
      </c>
      <c r="G11" s="50">
        <v>44500</v>
      </c>
      <c r="H11" s="57">
        <v>44500.68724728009</v>
      </c>
      <c r="I11" s="31" t="s">
        <v>393</v>
      </c>
      <c r="J11" s="31" t="s">
        <v>512</v>
      </c>
      <c r="K11" s="11" t="s">
        <v>251</v>
      </c>
      <c r="L11" s="31"/>
      <c r="M11" s="11" t="s">
        <v>251</v>
      </c>
    </row>
    <row r="12" spans="1:14" x14ac:dyDescent="0.25">
      <c r="A12" s="31"/>
      <c r="B12" s="31">
        <v>12</v>
      </c>
      <c r="C12" s="14">
        <v>80138</v>
      </c>
      <c r="D12" s="31" t="s">
        <v>507</v>
      </c>
      <c r="E12" s="31" t="s">
        <v>510</v>
      </c>
      <c r="F12" s="50" t="s">
        <v>520</v>
      </c>
      <c r="G12" s="50">
        <v>44500</v>
      </c>
      <c r="H12" s="57">
        <v>44500.913930590279</v>
      </c>
      <c r="I12" s="31" t="s">
        <v>420</v>
      </c>
      <c r="J12" s="31" t="s">
        <v>579</v>
      </c>
      <c r="K12" s="11" t="s">
        <v>251</v>
      </c>
      <c r="L12" s="31"/>
      <c r="M12" s="11" t="s">
        <v>251</v>
      </c>
    </row>
    <row r="13" spans="1:14" x14ac:dyDescent="0.25">
      <c r="A13" s="31"/>
      <c r="B13" s="31">
        <v>13</v>
      </c>
      <c r="C13" s="14">
        <v>80139</v>
      </c>
      <c r="D13" s="31" t="s">
        <v>507</v>
      </c>
      <c r="E13" s="31" t="s">
        <v>511</v>
      </c>
      <c r="F13" s="50" t="s">
        <v>509</v>
      </c>
      <c r="G13" s="50">
        <v>44500</v>
      </c>
      <c r="H13" s="57">
        <v>44500.766647025463</v>
      </c>
      <c r="I13" s="31" t="s">
        <v>393</v>
      </c>
      <c r="J13" s="31" t="s">
        <v>512</v>
      </c>
      <c r="K13" s="11" t="s">
        <v>251</v>
      </c>
      <c r="L13" s="31"/>
      <c r="M13" s="11" t="s">
        <v>251</v>
      </c>
    </row>
    <row r="14" spans="1:14" x14ac:dyDescent="0.25">
      <c r="A14" s="31"/>
      <c r="B14" s="31">
        <v>14</v>
      </c>
      <c r="C14" s="14">
        <v>80164</v>
      </c>
      <c r="D14" s="31" t="s">
        <v>521</v>
      </c>
      <c r="E14" s="31" t="s">
        <v>523</v>
      </c>
      <c r="F14" s="50" t="s">
        <v>524</v>
      </c>
      <c r="G14" s="50">
        <v>44500</v>
      </c>
      <c r="H14" s="57">
        <v>44500.668234201388</v>
      </c>
      <c r="I14" s="31" t="s">
        <v>0</v>
      </c>
      <c r="J14" s="31" t="s">
        <v>37</v>
      </c>
      <c r="K14" s="11" t="s">
        <v>251</v>
      </c>
      <c r="L14" s="31"/>
      <c r="M14" s="11" t="s">
        <v>251</v>
      </c>
    </row>
    <row r="15" spans="1:14" x14ac:dyDescent="0.25">
      <c r="A15" s="31"/>
      <c r="B15" s="31">
        <v>15</v>
      </c>
      <c r="C15" s="14">
        <v>80165</v>
      </c>
      <c r="D15" s="31" t="s">
        <v>521</v>
      </c>
      <c r="E15" s="31" t="s">
        <v>525</v>
      </c>
      <c r="F15" s="50" t="s">
        <v>522</v>
      </c>
      <c r="G15" s="50">
        <v>44500</v>
      </c>
      <c r="H15" s="57">
        <v>44500.911795081018</v>
      </c>
      <c r="I15" s="31" t="s">
        <v>420</v>
      </c>
      <c r="J15" s="31" t="s">
        <v>579</v>
      </c>
      <c r="K15" s="11" t="s">
        <v>251</v>
      </c>
      <c r="L15" s="31"/>
      <c r="M15" s="11" t="s">
        <v>251</v>
      </c>
    </row>
    <row r="16" spans="1:14" x14ac:dyDescent="0.25">
      <c r="A16" s="31"/>
      <c r="B16" s="31">
        <v>16</v>
      </c>
      <c r="C16" s="14">
        <v>80249</v>
      </c>
      <c r="D16" s="31" t="s">
        <v>526</v>
      </c>
      <c r="E16" s="31" t="s">
        <v>473</v>
      </c>
      <c r="F16" s="50" t="s">
        <v>474</v>
      </c>
      <c r="G16" s="50">
        <v>44500</v>
      </c>
      <c r="H16" s="57">
        <v>44503.033218275465</v>
      </c>
      <c r="I16" s="31" t="s">
        <v>356</v>
      </c>
      <c r="J16" s="31" t="s">
        <v>357</v>
      </c>
      <c r="K16" s="11" t="s">
        <v>251</v>
      </c>
      <c r="L16" s="31"/>
      <c r="M16" s="11" t="s">
        <v>251</v>
      </c>
    </row>
    <row r="17" spans="1:14" x14ac:dyDescent="0.25">
      <c r="A17" s="31"/>
      <c r="B17" s="31">
        <v>17</v>
      </c>
      <c r="C17" s="14">
        <v>80250</v>
      </c>
      <c r="D17" s="31" t="s">
        <v>526</v>
      </c>
      <c r="E17" s="31" t="s">
        <v>488</v>
      </c>
      <c r="F17" s="50" t="s">
        <v>527</v>
      </c>
      <c r="G17" s="50">
        <v>44500</v>
      </c>
      <c r="H17" s="57">
        <v>44501.753406689815</v>
      </c>
      <c r="I17" s="31" t="s">
        <v>11</v>
      </c>
      <c r="J17" s="31" t="s">
        <v>12</v>
      </c>
      <c r="K17" s="11" t="s">
        <v>251</v>
      </c>
      <c r="L17" s="31"/>
      <c r="M17" s="11" t="s">
        <v>251</v>
      </c>
    </row>
    <row r="18" spans="1:14" x14ac:dyDescent="0.25">
      <c r="A18" s="31"/>
      <c r="B18" s="31">
        <v>18</v>
      </c>
      <c r="C18" s="51">
        <v>80251</v>
      </c>
      <c r="D18" s="31" t="s">
        <v>526</v>
      </c>
      <c r="E18" s="31" t="s">
        <v>492</v>
      </c>
      <c r="F18" s="50" t="s">
        <v>472</v>
      </c>
      <c r="G18" s="50">
        <v>44500</v>
      </c>
      <c r="H18" s="57">
        <v>44503.043079930554</v>
      </c>
      <c r="I18" s="31" t="s">
        <v>356</v>
      </c>
      <c r="J18" s="31" t="s">
        <v>357</v>
      </c>
      <c r="K18" s="31" t="s">
        <v>50</v>
      </c>
      <c r="L18" s="31" t="s">
        <v>165</v>
      </c>
      <c r="M18" s="11" t="s">
        <v>251</v>
      </c>
    </row>
    <row r="19" spans="1:14" x14ac:dyDescent="0.25">
      <c r="A19" s="31"/>
      <c r="B19" s="31">
        <v>19</v>
      </c>
      <c r="C19" s="51">
        <v>80252</v>
      </c>
      <c r="D19" s="31" t="s">
        <v>526</v>
      </c>
      <c r="E19" s="31" t="s">
        <v>489</v>
      </c>
      <c r="F19" s="50" t="s">
        <v>531</v>
      </c>
      <c r="G19" s="50">
        <v>44500</v>
      </c>
      <c r="H19" s="57">
        <v>44500.90988958333</v>
      </c>
      <c r="I19" s="31" t="s">
        <v>16</v>
      </c>
      <c r="J19" s="31" t="s">
        <v>17</v>
      </c>
      <c r="K19" s="31" t="s">
        <v>38</v>
      </c>
      <c r="L19" s="31" t="s">
        <v>39</v>
      </c>
      <c r="M19" s="11" t="s">
        <v>251</v>
      </c>
    </row>
    <row r="20" spans="1:14" x14ac:dyDescent="0.25">
      <c r="A20" s="31"/>
      <c r="B20" s="31">
        <v>20</v>
      </c>
      <c r="C20" s="14">
        <v>80253</v>
      </c>
      <c r="D20" s="31" t="s">
        <v>526</v>
      </c>
      <c r="E20" s="31" t="s">
        <v>493</v>
      </c>
      <c r="F20" s="50" t="s">
        <v>529</v>
      </c>
      <c r="G20" s="50">
        <v>44500</v>
      </c>
      <c r="H20" s="57">
        <v>44503.053892766206</v>
      </c>
      <c r="I20" s="31" t="s">
        <v>356</v>
      </c>
      <c r="J20" s="31" t="s">
        <v>357</v>
      </c>
      <c r="K20" s="11" t="s">
        <v>251</v>
      </c>
      <c r="L20" s="31"/>
      <c r="M20" s="11" t="s">
        <v>251</v>
      </c>
    </row>
    <row r="21" spans="1:14" x14ac:dyDescent="0.25">
      <c r="A21" s="31"/>
      <c r="B21" s="31">
        <v>21</v>
      </c>
      <c r="C21" s="51">
        <v>80254</v>
      </c>
      <c r="D21" s="31" t="s">
        <v>526</v>
      </c>
      <c r="E21" s="31" t="s">
        <v>528</v>
      </c>
      <c r="F21" s="50" t="s">
        <v>530</v>
      </c>
      <c r="G21" s="50">
        <v>44500</v>
      </c>
      <c r="H21" s="57">
        <v>44501.964720729164</v>
      </c>
      <c r="I21" s="31" t="s">
        <v>50</v>
      </c>
      <c r="J21" s="31" t="s">
        <v>165</v>
      </c>
      <c r="K21" s="31" t="s">
        <v>16</v>
      </c>
      <c r="L21" s="31" t="s">
        <v>17</v>
      </c>
      <c r="M21" s="11" t="s">
        <v>251</v>
      </c>
    </row>
    <row r="22" spans="1:14" x14ac:dyDescent="0.25">
      <c r="A22" s="31"/>
      <c r="B22" s="31">
        <v>23</v>
      </c>
      <c r="C22" s="31">
        <v>80291</v>
      </c>
      <c r="D22" s="31" t="s">
        <v>534</v>
      </c>
      <c r="E22" s="31" t="s">
        <v>584</v>
      </c>
      <c r="F22" s="50" t="s">
        <v>581</v>
      </c>
      <c r="G22" s="50">
        <v>44500</v>
      </c>
      <c r="H22" s="57">
        <v>44501.961990405092</v>
      </c>
      <c r="I22" s="31" t="s">
        <v>50</v>
      </c>
      <c r="J22" s="31" t="s">
        <v>165</v>
      </c>
      <c r="K22" s="31" t="s">
        <v>54</v>
      </c>
      <c r="L22" s="31" t="s">
        <v>55</v>
      </c>
      <c r="M22" t="s">
        <v>38</v>
      </c>
      <c r="N22" t="s">
        <v>39</v>
      </c>
    </row>
    <row r="23" spans="1:14" x14ac:dyDescent="0.25">
      <c r="A23" s="31"/>
      <c r="B23" s="31">
        <v>24</v>
      </c>
      <c r="C23" s="14">
        <v>80292</v>
      </c>
      <c r="D23" s="31" t="s">
        <v>534</v>
      </c>
      <c r="E23" s="31" t="s">
        <v>471</v>
      </c>
      <c r="F23" s="50" t="s">
        <v>588</v>
      </c>
      <c r="G23" s="50">
        <v>44500</v>
      </c>
      <c r="H23" s="57">
        <v>44500.905375509261</v>
      </c>
      <c r="I23" s="31" t="s">
        <v>16</v>
      </c>
      <c r="J23" s="31" t="s">
        <v>17</v>
      </c>
      <c r="K23" s="11" t="s">
        <v>251</v>
      </c>
      <c r="L23" s="31"/>
      <c r="M23" s="11" t="s">
        <v>251</v>
      </c>
      <c r="N23" s="31"/>
    </row>
    <row r="24" spans="1:14" x14ac:dyDescent="0.25">
      <c r="A24" s="31"/>
      <c r="B24" s="31">
        <v>25</v>
      </c>
      <c r="C24" s="51">
        <v>80293</v>
      </c>
      <c r="D24" s="31" t="s">
        <v>534</v>
      </c>
      <c r="E24" s="31" t="s">
        <v>585</v>
      </c>
      <c r="F24" s="50" t="s">
        <v>593</v>
      </c>
      <c r="G24" s="50">
        <v>44500</v>
      </c>
      <c r="H24" s="57">
        <v>44501.963042361109</v>
      </c>
      <c r="I24" s="31" t="s">
        <v>50</v>
      </c>
      <c r="J24" s="31" t="s">
        <v>165</v>
      </c>
      <c r="K24" s="31" t="s">
        <v>71</v>
      </c>
      <c r="L24" s="31" t="s">
        <v>135</v>
      </c>
      <c r="M24" s="11" t="s">
        <v>251</v>
      </c>
      <c r="N24" s="31"/>
    </row>
    <row r="25" spans="1:14" x14ac:dyDescent="0.25">
      <c r="A25" s="31"/>
      <c r="B25" s="31">
        <v>26</v>
      </c>
      <c r="C25" s="14">
        <v>80377</v>
      </c>
      <c r="D25" s="31" t="s">
        <v>535</v>
      </c>
      <c r="E25" s="31" t="s">
        <v>552</v>
      </c>
      <c r="F25" s="50" t="s">
        <v>538</v>
      </c>
      <c r="G25" s="50">
        <v>44500</v>
      </c>
      <c r="H25" s="57">
        <v>44500.644171446758</v>
      </c>
      <c r="I25" s="31" t="s">
        <v>26</v>
      </c>
      <c r="J25" s="31" t="s">
        <v>76</v>
      </c>
      <c r="K25" s="11" t="s">
        <v>251</v>
      </c>
      <c r="L25" s="31"/>
      <c r="M25" s="11" t="s">
        <v>251</v>
      </c>
      <c r="N25" s="31"/>
    </row>
    <row r="26" spans="1:14" x14ac:dyDescent="0.25">
      <c r="A26" s="31"/>
      <c r="B26" s="31">
        <v>27</v>
      </c>
      <c r="C26" s="14">
        <v>80378</v>
      </c>
      <c r="D26" s="31" t="s">
        <v>535</v>
      </c>
      <c r="E26" s="31" t="s">
        <v>555</v>
      </c>
      <c r="F26" s="50" t="s">
        <v>549</v>
      </c>
      <c r="G26" s="50">
        <v>44500</v>
      </c>
      <c r="H26" s="57">
        <v>44501.667779479169</v>
      </c>
      <c r="I26" s="31" t="s">
        <v>449</v>
      </c>
      <c r="J26" s="31" t="s">
        <v>591</v>
      </c>
      <c r="K26" s="11" t="s">
        <v>251</v>
      </c>
      <c r="L26" s="31"/>
      <c r="M26" s="11" t="s">
        <v>251</v>
      </c>
      <c r="N26" s="31"/>
    </row>
    <row r="27" spans="1:14" x14ac:dyDescent="0.25">
      <c r="A27" s="31"/>
      <c r="B27" s="31">
        <v>28</v>
      </c>
      <c r="C27" s="14">
        <v>80379</v>
      </c>
      <c r="D27" s="31" t="s">
        <v>535</v>
      </c>
      <c r="E27" s="31" t="s">
        <v>551</v>
      </c>
      <c r="F27" s="50" t="s">
        <v>536</v>
      </c>
      <c r="G27" s="50">
        <v>44500</v>
      </c>
      <c r="H27" s="57">
        <v>44500.870726562498</v>
      </c>
      <c r="I27" s="31" t="s">
        <v>71</v>
      </c>
      <c r="J27" s="31" t="s">
        <v>135</v>
      </c>
      <c r="K27" s="11" t="s">
        <v>251</v>
      </c>
      <c r="L27" s="31"/>
      <c r="M27" s="11" t="s">
        <v>251</v>
      </c>
      <c r="N27" s="31"/>
    </row>
    <row r="28" spans="1:14" x14ac:dyDescent="0.25">
      <c r="A28" s="31"/>
      <c r="B28" s="31">
        <v>29</v>
      </c>
      <c r="C28" s="14">
        <v>80380</v>
      </c>
      <c r="D28" s="31" t="s">
        <v>535</v>
      </c>
      <c r="E28" s="31" t="s">
        <v>547</v>
      </c>
      <c r="F28" s="50" t="s">
        <v>556</v>
      </c>
      <c r="G28" s="50">
        <v>44500</v>
      </c>
      <c r="H28" s="57">
        <v>44501.670918217591</v>
      </c>
      <c r="I28" s="31" t="s">
        <v>449</v>
      </c>
      <c r="J28" s="31" t="s">
        <v>591</v>
      </c>
      <c r="K28" s="11" t="s">
        <v>251</v>
      </c>
      <c r="L28" s="31"/>
      <c r="M28" s="11" t="s">
        <v>251</v>
      </c>
      <c r="N28" s="31"/>
    </row>
    <row r="29" spans="1:14" x14ac:dyDescent="0.25">
      <c r="A29" s="31"/>
      <c r="B29" s="31">
        <v>30</v>
      </c>
      <c r="C29" s="14">
        <v>80381</v>
      </c>
      <c r="D29" s="31" t="s">
        <v>535</v>
      </c>
      <c r="E29" s="31" t="s">
        <v>557</v>
      </c>
      <c r="F29" s="50" t="s">
        <v>541</v>
      </c>
      <c r="G29" s="50">
        <v>44500</v>
      </c>
      <c r="H29" s="57">
        <v>44500.67018734954</v>
      </c>
      <c r="I29" s="31" t="s">
        <v>0</v>
      </c>
      <c r="J29" s="31" t="s">
        <v>37</v>
      </c>
      <c r="K29" s="11" t="s">
        <v>251</v>
      </c>
      <c r="L29" s="31"/>
      <c r="M29" s="11" t="s">
        <v>251</v>
      </c>
      <c r="N29" s="31"/>
    </row>
    <row r="30" spans="1:14" x14ac:dyDescent="0.25">
      <c r="A30" s="31"/>
      <c r="B30" s="31">
        <v>31</v>
      </c>
      <c r="C30" s="14">
        <v>80382</v>
      </c>
      <c r="D30" s="31" t="s">
        <v>535</v>
      </c>
      <c r="E30" s="31" t="s">
        <v>545</v>
      </c>
      <c r="F30" s="50" t="s">
        <v>554</v>
      </c>
      <c r="G30" s="50">
        <v>44500</v>
      </c>
      <c r="H30" s="57">
        <v>44500.78436853009</v>
      </c>
      <c r="I30" s="31" t="s">
        <v>38</v>
      </c>
      <c r="J30" s="31" t="s">
        <v>39</v>
      </c>
      <c r="K30" s="11" t="s">
        <v>251</v>
      </c>
      <c r="L30" s="31"/>
      <c r="M30" s="11" t="s">
        <v>251</v>
      </c>
      <c r="N30" s="31"/>
    </row>
    <row r="31" spans="1:14" x14ac:dyDescent="0.25">
      <c r="A31" s="31"/>
      <c r="B31" s="31">
        <v>32</v>
      </c>
      <c r="C31" s="14">
        <v>80383</v>
      </c>
      <c r="D31" s="31" t="s">
        <v>535</v>
      </c>
      <c r="E31" s="31" t="s">
        <v>546</v>
      </c>
      <c r="F31" s="50" t="s">
        <v>540</v>
      </c>
      <c r="G31" s="50">
        <v>44500</v>
      </c>
      <c r="H31" s="57">
        <v>44503.533483645835</v>
      </c>
      <c r="I31" s="31" t="s">
        <v>203</v>
      </c>
      <c r="J31" s="31" t="s">
        <v>204</v>
      </c>
      <c r="K31" s="11" t="s">
        <v>251</v>
      </c>
      <c r="L31" s="31"/>
      <c r="M31" s="11" t="s">
        <v>251</v>
      </c>
      <c r="N31" s="31"/>
    </row>
    <row r="32" spans="1:14" x14ac:dyDescent="0.25">
      <c r="A32" s="31"/>
      <c r="B32" s="31">
        <v>35</v>
      </c>
      <c r="C32" s="14">
        <v>80386</v>
      </c>
      <c r="D32" s="31" t="s">
        <v>535</v>
      </c>
      <c r="E32" s="31" t="s">
        <v>544</v>
      </c>
      <c r="F32" s="50" t="s">
        <v>548</v>
      </c>
      <c r="G32" s="50">
        <v>44500</v>
      </c>
      <c r="H32" s="57">
        <v>44500.890834155092</v>
      </c>
      <c r="I32" s="31" t="s">
        <v>44</v>
      </c>
      <c r="J32" s="31" t="s">
        <v>386</v>
      </c>
      <c r="K32" s="11" t="s">
        <v>251</v>
      </c>
      <c r="L32" s="31"/>
      <c r="M32" s="11" t="s">
        <v>251</v>
      </c>
      <c r="N32" s="31"/>
    </row>
    <row r="33" spans="1:15" x14ac:dyDescent="0.25">
      <c r="A33" s="31"/>
      <c r="B33" s="31">
        <v>36</v>
      </c>
      <c r="C33" s="14">
        <v>80387</v>
      </c>
      <c r="D33" s="31" t="s">
        <v>535</v>
      </c>
      <c r="E33" s="31" t="s">
        <v>537</v>
      </c>
      <c r="F33" s="50" t="s">
        <v>550</v>
      </c>
      <c r="G33" s="50">
        <v>44500</v>
      </c>
      <c r="H33" s="57">
        <v>44500.806586458333</v>
      </c>
      <c r="I33" s="31" t="s">
        <v>589</v>
      </c>
      <c r="J33" s="31" t="s">
        <v>590</v>
      </c>
      <c r="K33" s="11" t="s">
        <v>251</v>
      </c>
      <c r="L33" s="31"/>
      <c r="M33" s="11" t="s">
        <v>251</v>
      </c>
      <c r="N33" s="31"/>
    </row>
    <row r="34" spans="1:15" x14ac:dyDescent="0.25">
      <c r="A34" s="31"/>
      <c r="B34" s="31">
        <v>37</v>
      </c>
      <c r="C34" s="14">
        <v>80463</v>
      </c>
      <c r="D34" s="31" t="s">
        <v>558</v>
      </c>
      <c r="E34" s="31" t="s">
        <v>560</v>
      </c>
      <c r="F34" s="50" t="s">
        <v>575</v>
      </c>
      <c r="G34" s="50">
        <v>44500</v>
      </c>
      <c r="H34" s="57">
        <v>44500.898051759257</v>
      </c>
      <c r="I34" s="31" t="s">
        <v>71</v>
      </c>
      <c r="J34" s="31" t="s">
        <v>135</v>
      </c>
      <c r="K34" s="11" t="s">
        <v>251</v>
      </c>
      <c r="L34" s="31"/>
      <c r="M34" s="11" t="s">
        <v>251</v>
      </c>
      <c r="N34" s="31"/>
    </row>
    <row r="35" spans="1:15" x14ac:dyDescent="0.25">
      <c r="A35" s="31"/>
      <c r="B35" s="31">
        <v>38</v>
      </c>
      <c r="C35" s="14">
        <v>80464</v>
      </c>
      <c r="D35" s="31" t="s">
        <v>558</v>
      </c>
      <c r="E35" s="31" t="s">
        <v>572</v>
      </c>
      <c r="F35" s="50" t="s">
        <v>566</v>
      </c>
      <c r="G35" s="50">
        <v>44500</v>
      </c>
      <c r="H35" s="57">
        <v>44500.529338645836</v>
      </c>
      <c r="I35" s="31" t="s">
        <v>203</v>
      </c>
      <c r="J35" s="31" t="s">
        <v>204</v>
      </c>
      <c r="K35" s="11" t="s">
        <v>251</v>
      </c>
      <c r="L35" s="31"/>
      <c r="M35" s="11" t="s">
        <v>251</v>
      </c>
      <c r="N35" s="31"/>
    </row>
    <row r="36" spans="1:15" x14ac:dyDescent="0.25">
      <c r="A36" s="31"/>
      <c r="B36" s="31">
        <v>39</v>
      </c>
      <c r="C36" s="51">
        <v>80465</v>
      </c>
      <c r="D36" s="31" t="s">
        <v>558</v>
      </c>
      <c r="E36" s="31" t="s">
        <v>574</v>
      </c>
      <c r="F36" s="50" t="s">
        <v>559</v>
      </c>
      <c r="G36" s="50">
        <v>44500</v>
      </c>
      <c r="H36" s="57">
        <v>44500.64766412037</v>
      </c>
      <c r="I36" s="31" t="s">
        <v>26</v>
      </c>
      <c r="J36" s="31" t="s">
        <v>76</v>
      </c>
      <c r="K36" s="31" t="s">
        <v>287</v>
      </c>
      <c r="L36" s="31" t="s">
        <v>288</v>
      </c>
      <c r="M36" s="11" t="s">
        <v>251</v>
      </c>
      <c r="N36" s="31"/>
    </row>
    <row r="37" spans="1:15" x14ac:dyDescent="0.25">
      <c r="A37" s="31"/>
      <c r="B37" s="31">
        <v>40</v>
      </c>
      <c r="C37" s="14">
        <v>80466</v>
      </c>
      <c r="D37" s="31" t="s">
        <v>558</v>
      </c>
      <c r="E37" s="31" t="s">
        <v>570</v>
      </c>
      <c r="F37" s="50" t="s">
        <v>561</v>
      </c>
      <c r="G37" s="50">
        <v>44500</v>
      </c>
      <c r="H37" s="57">
        <v>44503.463144756941</v>
      </c>
      <c r="I37" s="31" t="s">
        <v>203</v>
      </c>
      <c r="J37" s="31" t="s">
        <v>204</v>
      </c>
      <c r="K37" s="11" t="s">
        <v>251</v>
      </c>
      <c r="L37" s="31"/>
      <c r="M37" s="11" t="s">
        <v>251</v>
      </c>
      <c r="N37" s="31"/>
    </row>
    <row r="38" spans="1:15" x14ac:dyDescent="0.25">
      <c r="A38" s="31"/>
      <c r="B38" s="31">
        <v>42</v>
      </c>
      <c r="C38" s="14">
        <v>80468</v>
      </c>
      <c r="D38" s="31" t="s">
        <v>558</v>
      </c>
      <c r="E38" s="31" t="s">
        <v>573</v>
      </c>
      <c r="F38" s="50" t="s">
        <v>565</v>
      </c>
      <c r="G38" s="50">
        <v>44500</v>
      </c>
      <c r="H38" s="57">
        <v>44500.891929178244</v>
      </c>
      <c r="I38" s="31" t="s">
        <v>36</v>
      </c>
      <c r="J38" s="31" t="s">
        <v>587</v>
      </c>
      <c r="K38" s="11" t="s">
        <v>251</v>
      </c>
      <c r="M38" s="11" t="s">
        <v>251</v>
      </c>
      <c r="N38" s="31"/>
    </row>
    <row r="39" spans="1:15" x14ac:dyDescent="0.25">
      <c r="A39" s="31"/>
      <c r="B39" s="31">
        <v>43</v>
      </c>
      <c r="C39" s="14">
        <v>80469</v>
      </c>
      <c r="D39" s="31" t="s">
        <v>558</v>
      </c>
      <c r="E39" s="31" t="s">
        <v>569</v>
      </c>
      <c r="F39" s="50" t="s">
        <v>563</v>
      </c>
      <c r="G39" s="50">
        <v>44500</v>
      </c>
      <c r="H39" s="57">
        <v>44503.473827407404</v>
      </c>
      <c r="I39" s="31" t="s">
        <v>203</v>
      </c>
      <c r="J39" s="31" t="s">
        <v>204</v>
      </c>
      <c r="K39" s="11" t="s">
        <v>251</v>
      </c>
      <c r="M39" s="11" t="s">
        <v>251</v>
      </c>
      <c r="N39" s="31"/>
    </row>
    <row r="40" spans="1:15" x14ac:dyDescent="0.25">
      <c r="A40" s="31"/>
      <c r="B40" s="31">
        <v>44</v>
      </c>
      <c r="C40" s="14">
        <v>80470</v>
      </c>
      <c r="D40" s="31" t="s">
        <v>558</v>
      </c>
      <c r="E40" s="31" t="s">
        <v>567</v>
      </c>
      <c r="F40" s="50" t="s">
        <v>571</v>
      </c>
      <c r="G40" s="50">
        <v>44500</v>
      </c>
      <c r="H40" s="57">
        <v>44500.880393148145</v>
      </c>
      <c r="I40" s="31" t="s">
        <v>44</v>
      </c>
      <c r="J40" s="31" t="s">
        <v>386</v>
      </c>
      <c r="K40" s="11" t="s">
        <v>251</v>
      </c>
      <c r="M40" s="11" t="s">
        <v>251</v>
      </c>
      <c r="N40" s="31"/>
    </row>
    <row r="41" spans="1:15" x14ac:dyDescent="0.25">
      <c r="A41" s="31"/>
      <c r="B41" s="31">
        <v>45</v>
      </c>
      <c r="C41" s="14">
        <v>80471</v>
      </c>
      <c r="D41" s="31" t="s">
        <v>558</v>
      </c>
      <c r="E41" s="31" t="s">
        <v>568</v>
      </c>
      <c r="F41" s="50" t="s">
        <v>562</v>
      </c>
      <c r="G41" s="50">
        <v>44500</v>
      </c>
      <c r="H41" s="57">
        <v>44500.877673252318</v>
      </c>
      <c r="I41" s="31" t="s">
        <v>44</v>
      </c>
      <c r="J41" s="31" t="s">
        <v>386</v>
      </c>
      <c r="K41" s="11" t="s">
        <v>251</v>
      </c>
      <c r="M41" s="11" t="s">
        <v>251</v>
      </c>
      <c r="N41" s="31"/>
    </row>
    <row r="42" spans="1:15" x14ac:dyDescent="0.25">
      <c r="A42" s="31"/>
      <c r="B42" s="31" t="s">
        <v>580</v>
      </c>
      <c r="C42" s="31"/>
      <c r="D42" s="31"/>
      <c r="E42" s="31"/>
      <c r="F42" s="50"/>
      <c r="G42" s="57"/>
      <c r="H42" s="31"/>
      <c r="I42" s="31"/>
      <c r="J42" s="31"/>
      <c r="K42" s="31"/>
      <c r="N42" s="31"/>
    </row>
    <row r="43" spans="1:15" x14ac:dyDescent="0.25">
      <c r="A43" s="31"/>
      <c r="B43" s="31"/>
      <c r="C43" s="31"/>
      <c r="D43" s="31"/>
      <c r="E43" s="31"/>
      <c r="F43" s="31"/>
      <c r="G43" s="31"/>
      <c r="H43" s="31"/>
      <c r="J43" s="31"/>
      <c r="K43" s="31"/>
      <c r="M43" s="31"/>
      <c r="N43" s="31"/>
      <c r="O43" s="31"/>
    </row>
    <row r="44" spans="1:15" x14ac:dyDescent="0.25">
      <c r="A44" s="31"/>
      <c r="B44" s="31">
        <v>4</v>
      </c>
      <c r="C44" s="31">
        <v>80059</v>
      </c>
      <c r="D44" s="31" t="s">
        <v>496</v>
      </c>
      <c r="E44" s="31" t="s">
        <v>490</v>
      </c>
      <c r="F44" s="50" t="s">
        <v>502</v>
      </c>
      <c r="G44" s="50">
        <v>44500</v>
      </c>
      <c r="H44" s="31"/>
      <c r="J44" s="31"/>
      <c r="K44" s="31"/>
      <c r="O44" s="31"/>
    </row>
    <row r="45" spans="1:15" x14ac:dyDescent="0.25">
      <c r="A45" s="31"/>
      <c r="B45" s="31">
        <v>41</v>
      </c>
      <c r="C45" s="31">
        <v>80467</v>
      </c>
      <c r="D45" s="31" t="s">
        <v>558</v>
      </c>
      <c r="E45" s="31" t="s">
        <v>576</v>
      </c>
      <c r="F45" s="50" t="s">
        <v>564</v>
      </c>
      <c r="G45" s="50">
        <v>44500</v>
      </c>
      <c r="H45" s="57">
        <v>44503.919451817128</v>
      </c>
      <c r="J45" s="31"/>
      <c r="K45" s="31"/>
      <c r="O45" s="31"/>
    </row>
    <row r="46" spans="1:15" x14ac:dyDescent="0.25">
      <c r="A46" s="31"/>
      <c r="B46" s="31">
        <v>33</v>
      </c>
      <c r="C46" s="31">
        <v>80384</v>
      </c>
      <c r="D46" s="31" t="s">
        <v>535</v>
      </c>
      <c r="E46" s="31" t="s">
        <v>543</v>
      </c>
      <c r="F46" s="50" t="s">
        <v>539</v>
      </c>
      <c r="G46" s="50">
        <v>44500</v>
      </c>
      <c r="H46" s="57">
        <v>44501.939801388886</v>
      </c>
      <c r="I46" s="31"/>
      <c r="J46" s="31"/>
      <c r="K46" s="31"/>
      <c r="O46" s="31"/>
    </row>
    <row r="47" spans="1:15" x14ac:dyDescent="0.25">
      <c r="B47" s="31">
        <v>34</v>
      </c>
      <c r="C47" s="31">
        <v>80385</v>
      </c>
      <c r="D47" s="31" t="s">
        <v>535</v>
      </c>
      <c r="E47" s="31" t="s">
        <v>553</v>
      </c>
      <c r="F47" s="50" t="s">
        <v>542</v>
      </c>
      <c r="G47" s="50">
        <v>44500</v>
      </c>
      <c r="H47" s="57">
        <v>44501.933272638889</v>
      </c>
    </row>
    <row r="48" spans="1:15" x14ac:dyDescent="0.25">
      <c r="B48" s="31">
        <v>22</v>
      </c>
      <c r="C48" s="31">
        <v>80255</v>
      </c>
      <c r="D48" s="31" t="s">
        <v>526</v>
      </c>
      <c r="E48" s="31" t="s">
        <v>532</v>
      </c>
      <c r="F48" s="50" t="s">
        <v>533</v>
      </c>
      <c r="G48" s="50">
        <v>44500</v>
      </c>
      <c r="H48" s="57">
        <v>44501.935137997687</v>
      </c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20" zoomScaleNormal="100" workbookViewId="0">
      <selection activeCell="L50" sqref="L5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59"/>
      <c r="D1" s="59"/>
      <c r="E1" s="31"/>
      <c r="F1" s="59"/>
      <c r="G1" s="59"/>
      <c r="H1" s="52"/>
      <c r="I1" s="59"/>
      <c r="J1" s="59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31"/>
      <c r="B2" s="14">
        <v>80056</v>
      </c>
      <c r="C2" s="31" t="s">
        <v>54</v>
      </c>
      <c r="D2" s="31" t="s">
        <v>55</v>
      </c>
      <c r="E2" s="14">
        <v>80056</v>
      </c>
      <c r="F2" s="11" t="s">
        <v>251</v>
      </c>
      <c r="G2" s="31"/>
      <c r="H2" s="14">
        <v>80056</v>
      </c>
      <c r="I2" s="11" t="s">
        <v>251</v>
      </c>
      <c r="J2" s="31"/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31"/>
      <c r="B3" s="14">
        <v>80057</v>
      </c>
      <c r="C3" s="31" t="s">
        <v>38</v>
      </c>
      <c r="D3" s="31" t="s">
        <v>39</v>
      </c>
      <c r="E3" s="14">
        <v>80057</v>
      </c>
      <c r="F3" s="11" t="s">
        <v>251</v>
      </c>
      <c r="G3" s="31"/>
      <c r="H3" s="14">
        <v>80057</v>
      </c>
      <c r="I3" s="11" t="s">
        <v>251</v>
      </c>
      <c r="J3" s="31"/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31"/>
      <c r="B4" s="14">
        <v>80058</v>
      </c>
      <c r="C4" s="31" t="s">
        <v>11</v>
      </c>
      <c r="D4" s="31" t="s">
        <v>12</v>
      </c>
      <c r="E4" s="14">
        <v>80058</v>
      </c>
      <c r="F4" s="11" t="s">
        <v>251</v>
      </c>
      <c r="G4" s="31"/>
      <c r="H4" s="14">
        <v>80058</v>
      </c>
      <c r="I4" s="11" t="s">
        <v>251</v>
      </c>
      <c r="J4" s="31"/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/>
      <c r="B5" s="14">
        <v>80060</v>
      </c>
      <c r="C5" s="31" t="s">
        <v>71</v>
      </c>
      <c r="D5" s="31" t="s">
        <v>135</v>
      </c>
      <c r="E5" s="14">
        <v>80060</v>
      </c>
      <c r="F5" s="11" t="s">
        <v>251</v>
      </c>
      <c r="G5" s="31"/>
      <c r="H5" s="14">
        <v>80060</v>
      </c>
      <c r="I5" s="11" t="s">
        <v>251</v>
      </c>
      <c r="J5" s="31"/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31"/>
      <c r="B6" s="51">
        <v>80061</v>
      </c>
      <c r="C6" s="31" t="s">
        <v>583</v>
      </c>
      <c r="D6" s="31" t="s">
        <v>170</v>
      </c>
      <c r="E6" s="51">
        <v>80061</v>
      </c>
      <c r="F6" s="31" t="s">
        <v>582</v>
      </c>
      <c r="G6" s="31" t="s">
        <v>276</v>
      </c>
      <c r="H6" s="51">
        <v>80061</v>
      </c>
      <c r="I6" s="11" t="s">
        <v>251</v>
      </c>
      <c r="J6" s="31"/>
      <c r="K6" s="31">
        <v>1</v>
      </c>
      <c r="L6" s="31">
        <v>1</v>
      </c>
      <c r="M6" s="31"/>
      <c r="N6" s="31"/>
      <c r="O6" s="31">
        <v>1</v>
      </c>
      <c r="P6">
        <f t="shared" si="0"/>
        <v>2</v>
      </c>
      <c r="Q6">
        <f t="shared" si="1"/>
        <v>1</v>
      </c>
    </row>
    <row r="7" spans="1:17" x14ac:dyDescent="0.25">
      <c r="A7" s="31"/>
      <c r="B7" s="14">
        <v>80062</v>
      </c>
      <c r="C7" s="31" t="s">
        <v>36</v>
      </c>
      <c r="D7" s="31" t="s">
        <v>587</v>
      </c>
      <c r="E7" s="14">
        <v>80062</v>
      </c>
      <c r="F7" s="11" t="s">
        <v>251</v>
      </c>
      <c r="G7" s="31"/>
      <c r="H7" s="14">
        <v>80062</v>
      </c>
      <c r="I7" s="11" t="s">
        <v>251</v>
      </c>
      <c r="J7" s="31"/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31">
        <v>80063</v>
      </c>
      <c r="C8" s="31" t="s">
        <v>583</v>
      </c>
      <c r="D8" s="31" t="s">
        <v>170</v>
      </c>
      <c r="E8" s="31">
        <v>80063</v>
      </c>
      <c r="F8" s="31" t="s">
        <v>38</v>
      </c>
      <c r="G8" s="31" t="s">
        <v>39</v>
      </c>
      <c r="H8" s="31">
        <v>80063</v>
      </c>
      <c r="I8" t="s">
        <v>582</v>
      </c>
      <c r="J8" t="s">
        <v>276</v>
      </c>
      <c r="K8" s="31">
        <v>1</v>
      </c>
      <c r="L8" s="31">
        <v>1</v>
      </c>
      <c r="M8" s="31">
        <v>1</v>
      </c>
      <c r="N8" s="31"/>
      <c r="O8" s="31"/>
      <c r="P8">
        <f t="shared" si="0"/>
        <v>2</v>
      </c>
      <c r="Q8">
        <f t="shared" si="1"/>
        <v>0</v>
      </c>
    </row>
    <row r="9" spans="1:17" x14ac:dyDescent="0.25">
      <c r="A9" s="31"/>
      <c r="B9" s="14">
        <v>80135</v>
      </c>
      <c r="C9" s="31" t="s">
        <v>393</v>
      </c>
      <c r="D9" s="31" t="s">
        <v>512</v>
      </c>
      <c r="E9" s="14">
        <v>80135</v>
      </c>
      <c r="F9" s="11" t="s">
        <v>251</v>
      </c>
      <c r="G9" s="31"/>
      <c r="H9" s="14">
        <v>80135</v>
      </c>
      <c r="I9" s="11" t="s">
        <v>251</v>
      </c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/>
      <c r="B10" s="51">
        <v>80136</v>
      </c>
      <c r="C10" s="31" t="s">
        <v>393</v>
      </c>
      <c r="D10" s="31" t="s">
        <v>512</v>
      </c>
      <c r="E10" s="51">
        <v>80136</v>
      </c>
      <c r="F10" s="31" t="s">
        <v>420</v>
      </c>
      <c r="G10" s="31" t="s">
        <v>579</v>
      </c>
      <c r="H10" s="51">
        <v>80136</v>
      </c>
      <c r="I10" s="11" t="s">
        <v>251</v>
      </c>
      <c r="K10" s="31">
        <v>1</v>
      </c>
      <c r="L10" s="31">
        <v>1</v>
      </c>
      <c r="M10" s="31"/>
      <c r="N10" s="31"/>
      <c r="O10" s="31">
        <v>1</v>
      </c>
      <c r="P10">
        <f t="shared" si="0"/>
        <v>2</v>
      </c>
      <c r="Q10">
        <f t="shared" si="1"/>
        <v>1</v>
      </c>
    </row>
    <row r="11" spans="1:17" x14ac:dyDescent="0.25">
      <c r="A11" s="31"/>
      <c r="B11" s="14">
        <v>80137</v>
      </c>
      <c r="C11" s="31" t="s">
        <v>393</v>
      </c>
      <c r="D11" s="31" t="s">
        <v>512</v>
      </c>
      <c r="E11" s="14">
        <v>80137</v>
      </c>
      <c r="F11" s="11" t="s">
        <v>251</v>
      </c>
      <c r="G11" s="31"/>
      <c r="H11" s="14">
        <v>80137</v>
      </c>
      <c r="I11" s="11" t="s">
        <v>251</v>
      </c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31"/>
      <c r="B12" s="14">
        <v>80138</v>
      </c>
      <c r="C12" s="31" t="s">
        <v>420</v>
      </c>
      <c r="D12" s="31" t="s">
        <v>579</v>
      </c>
      <c r="E12" s="14">
        <v>80138</v>
      </c>
      <c r="F12" s="11" t="s">
        <v>251</v>
      </c>
      <c r="G12" s="31"/>
      <c r="H12" s="14">
        <v>80138</v>
      </c>
      <c r="I12" s="11" t="s">
        <v>251</v>
      </c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/>
      <c r="B13" s="14">
        <v>80139</v>
      </c>
      <c r="C13" s="31" t="s">
        <v>393</v>
      </c>
      <c r="D13" s="31" t="s">
        <v>512</v>
      </c>
      <c r="E13" s="14">
        <v>80139</v>
      </c>
      <c r="F13" s="11" t="s">
        <v>251</v>
      </c>
      <c r="G13" s="31"/>
      <c r="H13" s="14">
        <v>80139</v>
      </c>
      <c r="I13" s="11" t="s">
        <v>251</v>
      </c>
      <c r="K13" s="31">
        <v>1</v>
      </c>
      <c r="L13" s="31"/>
      <c r="M13" s="31"/>
      <c r="N13" s="31">
        <v>1</v>
      </c>
      <c r="O13" s="31">
        <v>1</v>
      </c>
      <c r="P13">
        <f t="shared" si="0"/>
        <v>2</v>
      </c>
      <c r="Q13">
        <f t="shared" si="1"/>
        <v>2</v>
      </c>
    </row>
    <row r="14" spans="1:17" x14ac:dyDescent="0.25">
      <c r="A14" s="31"/>
      <c r="B14" s="14">
        <v>80164</v>
      </c>
      <c r="C14" s="31" t="s">
        <v>0</v>
      </c>
      <c r="D14" s="31" t="s">
        <v>37</v>
      </c>
      <c r="E14" s="14">
        <v>80164</v>
      </c>
      <c r="F14" s="11" t="s">
        <v>251</v>
      </c>
      <c r="G14" s="31"/>
      <c r="H14" s="14">
        <v>80164</v>
      </c>
      <c r="I14" s="11" t="s">
        <v>251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/>
      <c r="B15" s="14">
        <v>80165</v>
      </c>
      <c r="C15" s="31" t="s">
        <v>420</v>
      </c>
      <c r="D15" s="31" t="s">
        <v>579</v>
      </c>
      <c r="E15" s="14">
        <v>80165</v>
      </c>
      <c r="F15" s="11" t="s">
        <v>251</v>
      </c>
      <c r="G15" s="31"/>
      <c r="H15" s="14">
        <v>80165</v>
      </c>
      <c r="I15" s="11" t="s">
        <v>251</v>
      </c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31"/>
      <c r="B16" s="14">
        <v>80249</v>
      </c>
      <c r="C16" s="31" t="s">
        <v>356</v>
      </c>
      <c r="D16" s="31" t="s">
        <v>357</v>
      </c>
      <c r="E16" s="14">
        <v>80249</v>
      </c>
      <c r="F16" s="11" t="s">
        <v>251</v>
      </c>
      <c r="G16" s="31"/>
      <c r="H16" s="14">
        <v>80249</v>
      </c>
      <c r="I16" s="11" t="s">
        <v>251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/>
      <c r="B17" s="14">
        <v>80250</v>
      </c>
      <c r="C17" s="31" t="s">
        <v>11</v>
      </c>
      <c r="D17" s="31" t="s">
        <v>12</v>
      </c>
      <c r="E17" s="14">
        <v>80250</v>
      </c>
      <c r="F17" s="11" t="s">
        <v>251</v>
      </c>
      <c r="G17" s="31"/>
      <c r="H17" s="14">
        <v>80250</v>
      </c>
      <c r="I17" s="11" t="s">
        <v>251</v>
      </c>
      <c r="K17" s="31">
        <v>1</v>
      </c>
      <c r="L17" s="31"/>
      <c r="M17" s="31"/>
      <c r="N17" s="31">
        <v>1</v>
      </c>
      <c r="O17" s="31">
        <v>1</v>
      </c>
      <c r="P17">
        <f t="shared" si="0"/>
        <v>2</v>
      </c>
      <c r="Q17">
        <f t="shared" si="1"/>
        <v>2</v>
      </c>
    </row>
    <row r="18" spans="1:17" x14ac:dyDescent="0.25">
      <c r="A18" s="31"/>
      <c r="B18" s="51">
        <v>80251</v>
      </c>
      <c r="C18" s="31" t="s">
        <v>356</v>
      </c>
      <c r="D18" s="31" t="s">
        <v>357</v>
      </c>
      <c r="E18" s="51">
        <v>80251</v>
      </c>
      <c r="F18" s="31" t="s">
        <v>50</v>
      </c>
      <c r="G18" s="31" t="s">
        <v>165</v>
      </c>
      <c r="H18" s="51">
        <v>80251</v>
      </c>
      <c r="I18" s="11" t="s">
        <v>251</v>
      </c>
      <c r="K18" s="31">
        <v>1</v>
      </c>
      <c r="L18" s="31">
        <v>1</v>
      </c>
      <c r="M18" s="31"/>
      <c r="N18" s="31"/>
      <c r="O18" s="31">
        <v>1</v>
      </c>
      <c r="P18">
        <f t="shared" si="0"/>
        <v>2</v>
      </c>
      <c r="Q18">
        <f t="shared" si="1"/>
        <v>1</v>
      </c>
    </row>
    <row r="19" spans="1:17" x14ac:dyDescent="0.25">
      <c r="A19" s="31"/>
      <c r="B19" s="51">
        <v>80252</v>
      </c>
      <c r="C19" s="31" t="s">
        <v>16</v>
      </c>
      <c r="D19" s="31" t="s">
        <v>17</v>
      </c>
      <c r="E19" s="51">
        <v>80252</v>
      </c>
      <c r="F19" s="31" t="s">
        <v>38</v>
      </c>
      <c r="G19" s="31" t="s">
        <v>39</v>
      </c>
      <c r="H19" s="51">
        <v>80252</v>
      </c>
      <c r="I19" s="11" t="s">
        <v>251</v>
      </c>
      <c r="K19" s="31">
        <v>1</v>
      </c>
      <c r="L19" s="31">
        <v>1</v>
      </c>
      <c r="M19" s="31"/>
      <c r="N19" s="31"/>
      <c r="O19" s="31">
        <v>1</v>
      </c>
      <c r="P19">
        <f t="shared" si="0"/>
        <v>2</v>
      </c>
      <c r="Q19">
        <f t="shared" si="1"/>
        <v>1</v>
      </c>
    </row>
    <row r="20" spans="1:17" x14ac:dyDescent="0.25">
      <c r="A20" s="31"/>
      <c r="B20" s="14">
        <v>80253</v>
      </c>
      <c r="C20" s="31" t="s">
        <v>356</v>
      </c>
      <c r="D20" s="31" t="s">
        <v>357</v>
      </c>
      <c r="E20" s="14">
        <v>80253</v>
      </c>
      <c r="F20" s="11" t="s">
        <v>251</v>
      </c>
      <c r="G20" s="31"/>
      <c r="H20" s="14">
        <v>80253</v>
      </c>
      <c r="I20" s="11" t="s">
        <v>251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51">
        <v>80254</v>
      </c>
      <c r="C21" s="31" t="s">
        <v>50</v>
      </c>
      <c r="D21" s="31" t="s">
        <v>165</v>
      </c>
      <c r="E21" s="51">
        <v>80254</v>
      </c>
      <c r="F21" s="31" t="s">
        <v>16</v>
      </c>
      <c r="G21" s="31" t="s">
        <v>17</v>
      </c>
      <c r="H21" s="51">
        <v>80254</v>
      </c>
      <c r="I21" s="11" t="s">
        <v>251</v>
      </c>
      <c r="K21" s="31">
        <v>1</v>
      </c>
      <c r="L21" s="31">
        <v>1</v>
      </c>
      <c r="M21" s="31"/>
      <c r="N21" s="31"/>
      <c r="O21" s="31">
        <v>1</v>
      </c>
      <c r="P21">
        <f t="shared" si="0"/>
        <v>2</v>
      </c>
      <c r="Q21">
        <f t="shared" si="1"/>
        <v>1</v>
      </c>
    </row>
    <row r="22" spans="1:17" x14ac:dyDescent="0.25">
      <c r="A22" s="31"/>
      <c r="B22" s="31">
        <v>80291</v>
      </c>
      <c r="C22" s="31" t="s">
        <v>50</v>
      </c>
      <c r="D22" s="31" t="s">
        <v>165</v>
      </c>
      <c r="E22" s="31">
        <v>80291</v>
      </c>
      <c r="F22" s="31" t="s">
        <v>54</v>
      </c>
      <c r="G22" s="31" t="s">
        <v>55</v>
      </c>
      <c r="H22" s="31">
        <v>80291</v>
      </c>
      <c r="I22" t="s">
        <v>38</v>
      </c>
      <c r="J22" t="s">
        <v>39</v>
      </c>
      <c r="K22" s="31">
        <v>1</v>
      </c>
      <c r="L22" s="31">
        <v>1</v>
      </c>
      <c r="M22" s="31">
        <v>1</v>
      </c>
      <c r="N22" s="31"/>
      <c r="O22" s="31"/>
      <c r="P22">
        <f t="shared" si="0"/>
        <v>2</v>
      </c>
      <c r="Q22">
        <f t="shared" si="1"/>
        <v>0</v>
      </c>
    </row>
    <row r="23" spans="1:17" x14ac:dyDescent="0.25">
      <c r="A23" s="31"/>
      <c r="B23" s="14">
        <v>80292</v>
      </c>
      <c r="C23" s="31" t="s">
        <v>16</v>
      </c>
      <c r="D23" s="31" t="s">
        <v>17</v>
      </c>
      <c r="E23" s="14">
        <v>80292</v>
      </c>
      <c r="F23" s="11" t="s">
        <v>251</v>
      </c>
      <c r="G23" s="31"/>
      <c r="H23" s="14">
        <v>80292</v>
      </c>
      <c r="I23" s="11" t="s">
        <v>251</v>
      </c>
      <c r="J23" s="31"/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/>
      <c r="B24" s="51">
        <v>80293</v>
      </c>
      <c r="C24" s="31" t="s">
        <v>50</v>
      </c>
      <c r="D24" s="31" t="s">
        <v>165</v>
      </c>
      <c r="E24" s="51">
        <v>80293</v>
      </c>
      <c r="F24" s="31" t="s">
        <v>71</v>
      </c>
      <c r="G24" s="31" t="s">
        <v>135</v>
      </c>
      <c r="H24" s="51">
        <v>80293</v>
      </c>
      <c r="I24" s="11" t="s">
        <v>251</v>
      </c>
      <c r="J24" s="31"/>
      <c r="K24" s="31">
        <v>1</v>
      </c>
      <c r="L24" s="31">
        <v>1</v>
      </c>
      <c r="M24" s="31"/>
      <c r="N24" s="31"/>
      <c r="O24" s="31">
        <v>1</v>
      </c>
      <c r="P24">
        <f t="shared" si="0"/>
        <v>2</v>
      </c>
      <c r="Q24">
        <f t="shared" si="1"/>
        <v>1</v>
      </c>
    </row>
    <row r="25" spans="1:17" x14ac:dyDescent="0.25">
      <c r="A25" s="31"/>
      <c r="B25" s="14">
        <v>80377</v>
      </c>
      <c r="C25" s="31" t="s">
        <v>26</v>
      </c>
      <c r="D25" s="31" t="s">
        <v>76</v>
      </c>
      <c r="E25" s="14">
        <v>80377</v>
      </c>
      <c r="F25" s="11" t="s">
        <v>251</v>
      </c>
      <c r="G25" s="31"/>
      <c r="H25" s="14">
        <v>80377</v>
      </c>
      <c r="I25" s="11" t="s">
        <v>251</v>
      </c>
      <c r="J25" s="31"/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/>
      <c r="B26" s="14">
        <v>80378</v>
      </c>
      <c r="C26" s="31" t="s">
        <v>449</v>
      </c>
      <c r="D26" s="31" t="s">
        <v>591</v>
      </c>
      <c r="E26" s="14">
        <v>80378</v>
      </c>
      <c r="F26" s="11" t="s">
        <v>251</v>
      </c>
      <c r="G26" s="31"/>
      <c r="H26" s="14">
        <v>80378</v>
      </c>
      <c r="I26" s="11" t="s">
        <v>251</v>
      </c>
      <c r="J26" s="31"/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 s="14">
        <v>80379</v>
      </c>
      <c r="C27" s="31" t="s">
        <v>71</v>
      </c>
      <c r="D27" s="31" t="s">
        <v>135</v>
      </c>
      <c r="E27" s="14">
        <v>80379</v>
      </c>
      <c r="F27" s="11" t="s">
        <v>251</v>
      </c>
      <c r="G27" s="31"/>
      <c r="H27" s="14">
        <v>80379</v>
      </c>
      <c r="I27" s="11" t="s">
        <v>251</v>
      </c>
      <c r="J27" s="31"/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1"/>
      <c r="B28" s="14">
        <v>80380</v>
      </c>
      <c r="C28" s="31" t="s">
        <v>449</v>
      </c>
      <c r="D28" s="31" t="s">
        <v>591</v>
      </c>
      <c r="E28" s="14">
        <v>80380</v>
      </c>
      <c r="F28" s="11" t="s">
        <v>251</v>
      </c>
      <c r="G28" s="31"/>
      <c r="H28" s="14">
        <v>80380</v>
      </c>
      <c r="I28" s="11" t="s">
        <v>251</v>
      </c>
      <c r="J28" s="31"/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14">
        <v>80381</v>
      </c>
      <c r="C29" s="31" t="s">
        <v>0</v>
      </c>
      <c r="D29" s="31" t="s">
        <v>37</v>
      </c>
      <c r="E29" s="14">
        <v>80381</v>
      </c>
      <c r="F29" s="11" t="s">
        <v>251</v>
      </c>
      <c r="G29" s="31"/>
      <c r="H29" s="14">
        <v>80381</v>
      </c>
      <c r="I29" s="11" t="s">
        <v>251</v>
      </c>
      <c r="J29" s="31"/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31"/>
      <c r="B30" s="14">
        <v>80382</v>
      </c>
      <c r="C30" s="31" t="s">
        <v>38</v>
      </c>
      <c r="D30" s="31" t="s">
        <v>39</v>
      </c>
      <c r="E30" s="14">
        <v>80382</v>
      </c>
      <c r="F30" s="11" t="s">
        <v>251</v>
      </c>
      <c r="G30" s="31"/>
      <c r="H30" s="14">
        <v>80382</v>
      </c>
      <c r="I30" s="11" t="s">
        <v>251</v>
      </c>
      <c r="J30" s="31"/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14">
        <v>80383</v>
      </c>
      <c r="C31" s="31" t="s">
        <v>203</v>
      </c>
      <c r="D31" s="31" t="s">
        <v>204</v>
      </c>
      <c r="E31" s="14">
        <v>80383</v>
      </c>
      <c r="F31" s="11" t="s">
        <v>251</v>
      </c>
      <c r="G31" s="31"/>
      <c r="H31" s="14">
        <v>80383</v>
      </c>
      <c r="I31" s="11" t="s">
        <v>251</v>
      </c>
      <c r="J31" s="31"/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14">
        <v>80386</v>
      </c>
      <c r="C32" s="31" t="s">
        <v>44</v>
      </c>
      <c r="D32" s="31" t="s">
        <v>386</v>
      </c>
      <c r="E32" s="14">
        <v>80386</v>
      </c>
      <c r="F32" s="11" t="s">
        <v>251</v>
      </c>
      <c r="G32" s="31"/>
      <c r="H32" s="14">
        <v>80386</v>
      </c>
      <c r="I32" s="11" t="s">
        <v>251</v>
      </c>
      <c r="J32" s="31"/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31"/>
      <c r="B33" s="14">
        <v>80387</v>
      </c>
      <c r="C33" s="31" t="s">
        <v>589</v>
      </c>
      <c r="D33" s="31" t="s">
        <v>590</v>
      </c>
      <c r="E33" s="14">
        <v>80387</v>
      </c>
      <c r="F33" s="11" t="s">
        <v>251</v>
      </c>
      <c r="G33" s="31"/>
      <c r="H33" s="14">
        <v>80387</v>
      </c>
      <c r="I33" s="11" t="s">
        <v>251</v>
      </c>
      <c r="J33" s="31"/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/>
      <c r="B34" s="14">
        <v>80463</v>
      </c>
      <c r="C34" s="31" t="s">
        <v>71</v>
      </c>
      <c r="D34" s="31" t="s">
        <v>135</v>
      </c>
      <c r="E34" s="14">
        <v>80463</v>
      </c>
      <c r="F34" s="11" t="s">
        <v>251</v>
      </c>
      <c r="G34" s="31"/>
      <c r="H34" s="14">
        <v>80463</v>
      </c>
      <c r="I34" s="11" t="s">
        <v>251</v>
      </c>
      <c r="J34" s="31"/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14">
        <v>80464</v>
      </c>
      <c r="C35" s="31" t="s">
        <v>203</v>
      </c>
      <c r="D35" s="31" t="s">
        <v>204</v>
      </c>
      <c r="E35" s="14">
        <v>80464</v>
      </c>
      <c r="F35" s="11" t="s">
        <v>251</v>
      </c>
      <c r="G35" s="31"/>
      <c r="H35" s="14">
        <v>80464</v>
      </c>
      <c r="I35" s="11" t="s">
        <v>251</v>
      </c>
      <c r="J35" s="31"/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/>
      <c r="B36" s="51">
        <v>80465</v>
      </c>
      <c r="C36" s="31" t="s">
        <v>26</v>
      </c>
      <c r="D36" s="31" t="s">
        <v>76</v>
      </c>
      <c r="E36" s="51">
        <v>80465</v>
      </c>
      <c r="F36" s="31" t="s">
        <v>287</v>
      </c>
      <c r="G36" s="31" t="s">
        <v>288</v>
      </c>
      <c r="H36" s="51">
        <v>80465</v>
      </c>
      <c r="I36" s="11" t="s">
        <v>251</v>
      </c>
      <c r="J36" s="31"/>
      <c r="K36" s="31">
        <v>1</v>
      </c>
      <c r="L36" s="31">
        <v>1</v>
      </c>
      <c r="M36" s="31"/>
      <c r="N36" s="31"/>
      <c r="O36" s="31">
        <v>1</v>
      </c>
      <c r="P36">
        <f t="shared" si="2"/>
        <v>2</v>
      </c>
      <c r="Q36">
        <f t="shared" si="1"/>
        <v>1</v>
      </c>
    </row>
    <row r="37" spans="1:17" x14ac:dyDescent="0.25">
      <c r="A37" s="31"/>
      <c r="B37" s="14">
        <v>80466</v>
      </c>
      <c r="C37" s="31" t="s">
        <v>203</v>
      </c>
      <c r="D37" s="31" t="s">
        <v>204</v>
      </c>
      <c r="E37" s="14">
        <v>80466</v>
      </c>
      <c r="F37" s="11" t="s">
        <v>251</v>
      </c>
      <c r="G37" s="31"/>
      <c r="H37" s="14">
        <v>80466</v>
      </c>
      <c r="I37" s="11" t="s">
        <v>251</v>
      </c>
      <c r="J37" s="31"/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14">
        <v>80468</v>
      </c>
      <c r="C38" s="31" t="s">
        <v>36</v>
      </c>
      <c r="D38" s="31" t="s">
        <v>587</v>
      </c>
      <c r="E38" s="14">
        <v>80468</v>
      </c>
      <c r="F38" s="11" t="s">
        <v>251</v>
      </c>
      <c r="H38" s="14">
        <v>80468</v>
      </c>
      <c r="I38" s="11" t="s">
        <v>251</v>
      </c>
      <c r="J38" s="31"/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31"/>
      <c r="B39" s="14">
        <v>80469</v>
      </c>
      <c r="C39" s="31" t="s">
        <v>203</v>
      </c>
      <c r="D39" s="31" t="s">
        <v>204</v>
      </c>
      <c r="E39" s="14">
        <v>80469</v>
      </c>
      <c r="F39" s="11" t="s">
        <v>251</v>
      </c>
      <c r="H39" s="14">
        <v>80469</v>
      </c>
      <c r="I39" s="11" t="s">
        <v>251</v>
      </c>
      <c r="J39" s="31"/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14">
        <v>80470</v>
      </c>
      <c r="C40" s="31" t="s">
        <v>44</v>
      </c>
      <c r="D40" s="31" t="s">
        <v>386</v>
      </c>
      <c r="E40" s="14">
        <v>80470</v>
      </c>
      <c r="F40" s="11" t="s">
        <v>251</v>
      </c>
      <c r="H40" s="14">
        <v>80470</v>
      </c>
      <c r="I40" s="11" t="s">
        <v>251</v>
      </c>
      <c r="J40" s="31"/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14">
        <v>80471</v>
      </c>
      <c r="C41" s="31" t="s">
        <v>44</v>
      </c>
      <c r="D41" s="31" t="s">
        <v>386</v>
      </c>
      <c r="E41" s="14">
        <v>80471</v>
      </c>
      <c r="F41" s="11" t="s">
        <v>251</v>
      </c>
      <c r="H41" s="14">
        <v>80471</v>
      </c>
      <c r="I41" s="11" t="s">
        <v>251</v>
      </c>
      <c r="J41" s="31"/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31"/>
      <c r="C42" s="31"/>
      <c r="D42" s="31"/>
      <c r="E42" s="31"/>
      <c r="F42" s="31"/>
      <c r="H42" s="31"/>
      <c r="J42" s="31"/>
      <c r="K42" s="31"/>
      <c r="L42" s="31"/>
      <c r="M42" s="31"/>
      <c r="N42" s="31"/>
      <c r="O42" s="31"/>
      <c r="P42">
        <f t="shared" si="2"/>
        <v>0</v>
      </c>
      <c r="Q42">
        <f t="shared" si="1"/>
        <v>0</v>
      </c>
    </row>
    <row r="43" spans="1:1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>
        <f t="shared" si="2"/>
        <v>0</v>
      </c>
      <c r="Q43">
        <f t="shared" si="1"/>
        <v>0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40</v>
      </c>
      <c r="L62" s="31">
        <f>SUM(L2:L61)</f>
        <v>9</v>
      </c>
      <c r="M62" s="31">
        <f t="shared" ref="M62:O62" si="3">SUM(M2:M61)</f>
        <v>2</v>
      </c>
      <c r="N62" s="31">
        <f t="shared" si="3"/>
        <v>31</v>
      </c>
      <c r="O62" s="31">
        <f t="shared" si="3"/>
        <v>38</v>
      </c>
      <c r="P62">
        <f t="shared" ref="P62:Q62" si="4">SUM(P2:P61)</f>
        <v>80</v>
      </c>
      <c r="Q62">
        <f t="shared" si="4"/>
        <v>69</v>
      </c>
    </row>
    <row r="64" spans="1:17" x14ac:dyDescent="0.25">
      <c r="L64">
        <f>SUM(L62:M62)</f>
        <v>11</v>
      </c>
      <c r="N64">
        <f>SUM(N62:O62)</f>
        <v>69</v>
      </c>
      <c r="O64">
        <f>SUM(L64:N64)</f>
        <v>80</v>
      </c>
    </row>
    <row r="65" spans="15:15" x14ac:dyDescent="0.25">
      <c r="O65">
        <f>+K62*2</f>
        <v>80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0"/>
      <c r="D1" s="60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0"/>
  <sheetViews>
    <sheetView tabSelected="1" topLeftCell="Q76" zoomScaleNormal="100" workbookViewId="0">
      <selection activeCell="AB97" sqref="AB97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44503</v>
      </c>
      <c r="AG1" s="47" t="s">
        <v>102</v>
      </c>
      <c r="AH1" s="47" t="s">
        <v>99</v>
      </c>
      <c r="AI1" s="47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1"/>
      <c r="Q3" s="61"/>
      <c r="R3" s="61"/>
      <c r="S3" s="47"/>
      <c r="T3" s="47"/>
      <c r="U3" s="47"/>
      <c r="V3" s="47"/>
      <c r="W3" s="47"/>
      <c r="X3" s="47" t="s">
        <v>123</v>
      </c>
      <c r="Y3" s="47" t="s">
        <v>114</v>
      </c>
      <c r="Z3" s="47" t="s">
        <v>104</v>
      </c>
      <c r="AA3" s="47" t="s">
        <v>119</v>
      </c>
      <c r="AB3" s="47" t="s">
        <v>122</v>
      </c>
      <c r="AC3" s="47" t="s">
        <v>181</v>
      </c>
      <c r="AD3" s="47" t="s">
        <v>122</v>
      </c>
      <c r="AE3" s="47" t="s">
        <v>122</v>
      </c>
      <c r="AF3" s="47" t="s">
        <v>181</v>
      </c>
      <c r="AH3" s="16" t="s">
        <v>251</v>
      </c>
      <c r="AI3" s="18">
        <v>30</v>
      </c>
      <c r="AJ3" s="17"/>
      <c r="AK3" s="17"/>
    </row>
    <row r="4" spans="1:38" x14ac:dyDescent="0.25">
      <c r="A4" s="47" t="s">
        <v>155</v>
      </c>
      <c r="B4" s="47" t="s">
        <v>156</v>
      </c>
      <c r="C4" s="47" t="s">
        <v>113</v>
      </c>
      <c r="D4" s="47" t="s">
        <v>99</v>
      </c>
      <c r="E4" s="47" t="s">
        <v>103</v>
      </c>
      <c r="F4" s="47" t="s">
        <v>105</v>
      </c>
      <c r="G4" s="47" t="s">
        <v>106</v>
      </c>
      <c r="H4" s="47" t="s">
        <v>107</v>
      </c>
      <c r="I4" s="47" t="s">
        <v>108</v>
      </c>
      <c r="J4" s="47" t="s">
        <v>117</v>
      </c>
      <c r="K4" s="47" t="s">
        <v>100</v>
      </c>
      <c r="L4" s="47" t="s">
        <v>101</v>
      </c>
      <c r="M4" s="47" t="s">
        <v>109</v>
      </c>
      <c r="N4" s="47" t="s">
        <v>110</v>
      </c>
      <c r="O4" s="47" t="s">
        <v>118</v>
      </c>
      <c r="P4" s="47" t="s">
        <v>111</v>
      </c>
      <c r="Q4" s="47" t="s">
        <v>112</v>
      </c>
      <c r="R4" s="47" t="s">
        <v>154</v>
      </c>
      <c r="S4" s="47" t="s">
        <v>161</v>
      </c>
      <c r="T4" s="47" t="s">
        <v>182</v>
      </c>
      <c r="U4" s="47" t="s">
        <v>269</v>
      </c>
      <c r="V4" s="46" t="s">
        <v>404</v>
      </c>
      <c r="W4" s="46" t="s">
        <v>465</v>
      </c>
      <c r="X4" s="47" t="s">
        <v>118</v>
      </c>
      <c r="Y4" s="47" t="s">
        <v>115</v>
      </c>
      <c r="Z4" s="47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36</v>
      </c>
      <c r="B5" s="44" t="s">
        <v>63</v>
      </c>
      <c r="C5" s="54"/>
      <c r="D5" s="54"/>
      <c r="E5" s="54"/>
      <c r="F5" s="55"/>
      <c r="G5" s="55"/>
      <c r="H5" s="54"/>
      <c r="I5" s="54"/>
      <c r="J5" s="16">
        <f t="shared" ref="J5" si="0">COUNT(F5:I5)</f>
        <v>0</v>
      </c>
      <c r="K5" s="35"/>
      <c r="L5" s="34"/>
      <c r="M5" s="34"/>
      <c r="N5" s="34"/>
      <c r="O5" s="16">
        <f t="shared" ref="O5" si="1">COUNT(K5:N5)</f>
        <v>0</v>
      </c>
      <c r="T5" s="54"/>
      <c r="U5" s="54"/>
      <c r="V5" s="53"/>
      <c r="W5" s="53"/>
      <c r="X5" s="16">
        <f t="shared" ref="X5" si="2">COUNT(P5:W5)</f>
        <v>0</v>
      </c>
      <c r="Y5" s="18"/>
      <c r="Z5" s="21">
        <f t="shared" ref="Z5:Z68" si="3">+(J5*40)+(O5*30)+(X5*30)</f>
        <v>0</v>
      </c>
      <c r="AA5" s="32" t="s">
        <v>120</v>
      </c>
      <c r="AB5" s="56"/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303</v>
      </c>
      <c r="B6" s="44" t="s">
        <v>302</v>
      </c>
      <c r="C6" s="44"/>
      <c r="D6" s="38"/>
      <c r="E6" s="30"/>
      <c r="F6" s="35"/>
      <c r="G6" s="35"/>
      <c r="H6" s="35"/>
      <c r="I6" s="35"/>
      <c r="J6" s="16">
        <f t="shared" ref="J6:J59" si="4">COUNT(F6:I6)</f>
        <v>0</v>
      </c>
      <c r="K6" s="35"/>
      <c r="L6" s="34"/>
      <c r="M6" s="34"/>
      <c r="N6" s="34"/>
      <c r="O6" s="16">
        <f t="shared" ref="O6:O52" si="5">COUNT(K6:N6)</f>
        <v>0</v>
      </c>
      <c r="P6" s="35"/>
      <c r="Q6" s="35"/>
      <c r="R6" s="35"/>
      <c r="S6" s="35"/>
      <c r="T6" s="35"/>
      <c r="U6" s="35"/>
      <c r="X6" s="16">
        <f>COUNT(P6:W6)</f>
        <v>0</v>
      </c>
      <c r="Y6" s="18"/>
      <c r="Z6" s="21">
        <f t="shared" si="3"/>
        <v>0</v>
      </c>
      <c r="AA6" s="32" t="s">
        <v>120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232</v>
      </c>
      <c r="B7" s="44" t="s">
        <v>233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4"/>
        <v>0</v>
      </c>
      <c r="K7" s="34"/>
      <c r="L7" s="34"/>
      <c r="M7" s="34"/>
      <c r="N7" s="34"/>
      <c r="O7" s="16">
        <f t="shared" si="5"/>
        <v>0</v>
      </c>
      <c r="P7" s="35"/>
      <c r="Q7" s="35"/>
      <c r="R7" s="35"/>
      <c r="S7" s="35"/>
      <c r="X7" s="16">
        <f t="shared" ref="X7:X53" si="6">COUNT(P7:W7)</f>
        <v>0</v>
      </c>
      <c r="Y7" s="18"/>
      <c r="Z7" s="21">
        <f t="shared" si="3"/>
        <v>0</v>
      </c>
      <c r="AA7" s="36" t="s">
        <v>120</v>
      </c>
      <c r="AB7" s="15"/>
      <c r="AC7" s="18"/>
      <c r="AE7" s="18"/>
      <c r="AF7" s="24"/>
      <c r="AL7" s="20"/>
    </row>
    <row r="8" spans="1:38" x14ac:dyDescent="0.25">
      <c r="A8" s="44" t="s">
        <v>31</v>
      </c>
      <c r="B8" s="44" t="s">
        <v>32</v>
      </c>
      <c r="C8" s="44">
        <v>8</v>
      </c>
      <c r="D8" s="38">
        <v>29</v>
      </c>
      <c r="E8" s="30">
        <v>25</v>
      </c>
      <c r="F8" s="31"/>
      <c r="G8" s="31"/>
      <c r="H8" s="34"/>
      <c r="I8" s="34"/>
      <c r="J8" s="16">
        <f t="shared" si="4"/>
        <v>0</v>
      </c>
      <c r="K8" s="34"/>
      <c r="L8" s="34"/>
      <c r="M8" s="34"/>
      <c r="N8" s="35"/>
      <c r="O8" s="16">
        <f t="shared" si="5"/>
        <v>0</v>
      </c>
      <c r="P8" s="32"/>
      <c r="Q8"/>
      <c r="R8"/>
      <c r="S8"/>
      <c r="X8" s="16">
        <f t="shared" si="6"/>
        <v>0</v>
      </c>
      <c r="Y8" s="18"/>
      <c r="Z8" s="21">
        <f t="shared" si="3"/>
        <v>0</v>
      </c>
      <c r="AA8" s="36" t="s">
        <v>120</v>
      </c>
      <c r="AB8" s="15"/>
      <c r="AC8" s="18"/>
      <c r="AE8" s="18"/>
      <c r="AF8" s="24"/>
      <c r="AL8" s="20"/>
    </row>
    <row r="9" spans="1:38" x14ac:dyDescent="0.25">
      <c r="A9" s="31" t="s">
        <v>446</v>
      </c>
      <c r="B9" s="31" t="s">
        <v>443</v>
      </c>
      <c r="C9" s="31">
        <v>8</v>
      </c>
      <c r="D9" s="38">
        <v>29</v>
      </c>
      <c r="E9" s="30">
        <v>25</v>
      </c>
      <c r="F9" s="35"/>
      <c r="G9" s="35"/>
      <c r="H9" s="34"/>
      <c r="I9" s="34"/>
      <c r="J9" s="16">
        <f t="shared" si="4"/>
        <v>0</v>
      </c>
      <c r="K9" s="34"/>
      <c r="L9" s="34"/>
      <c r="M9" s="34"/>
      <c r="N9" s="34"/>
      <c r="O9" s="16">
        <f t="shared" si="5"/>
        <v>0</v>
      </c>
      <c r="P9" s="35"/>
      <c r="Q9" s="35"/>
      <c r="R9" s="35"/>
      <c r="S9" s="35"/>
      <c r="X9" s="16">
        <f t="shared" si="6"/>
        <v>0</v>
      </c>
      <c r="Y9" s="18"/>
      <c r="Z9" s="21">
        <f t="shared" si="3"/>
        <v>0</v>
      </c>
      <c r="AA9" t="s">
        <v>120</v>
      </c>
      <c r="AB9" s="15"/>
      <c r="AC9" s="22"/>
      <c r="AE9" s="18"/>
      <c r="AL9" s="20"/>
    </row>
    <row r="10" spans="1:38" x14ac:dyDescent="0.25">
      <c r="A10" s="44" t="s">
        <v>58</v>
      </c>
      <c r="B10" s="44" t="s">
        <v>59</v>
      </c>
      <c r="C10" s="44">
        <v>7</v>
      </c>
      <c r="D10" s="38">
        <v>34</v>
      </c>
      <c r="E10" s="30">
        <v>27</v>
      </c>
      <c r="F10" s="35"/>
      <c r="G10" s="31"/>
      <c r="H10" s="34"/>
      <c r="I10" s="34"/>
      <c r="J10" s="16">
        <f t="shared" si="4"/>
        <v>0</v>
      </c>
      <c r="K10" s="34"/>
      <c r="L10" s="34"/>
      <c r="M10" s="34"/>
      <c r="N10" s="34"/>
      <c r="O10" s="16">
        <f t="shared" si="5"/>
        <v>0</v>
      </c>
      <c r="P10" s="35"/>
      <c r="Q10" s="35"/>
      <c r="S10"/>
      <c r="X10" s="16">
        <f t="shared" si="6"/>
        <v>0</v>
      </c>
      <c r="Y10" s="18"/>
      <c r="Z10" s="21">
        <f t="shared" si="3"/>
        <v>0</v>
      </c>
      <c r="AA10" s="36" t="s">
        <v>120</v>
      </c>
      <c r="AB10" s="15"/>
      <c r="AC10" s="18"/>
      <c r="AE10" s="18"/>
      <c r="AL10" s="20"/>
    </row>
    <row r="11" spans="1:38" x14ac:dyDescent="0.25">
      <c r="A11" s="44" t="s">
        <v>50</v>
      </c>
      <c r="B11" s="44" t="s">
        <v>86</v>
      </c>
      <c r="C11" s="44">
        <v>6</v>
      </c>
      <c r="D11" s="38">
        <v>40</v>
      </c>
      <c r="E11" s="30">
        <v>29</v>
      </c>
      <c r="F11" s="31"/>
      <c r="G11" s="31"/>
      <c r="H11" s="31"/>
      <c r="I11" s="31"/>
      <c r="J11" s="16">
        <f t="shared" si="4"/>
        <v>0</v>
      </c>
      <c r="K11" s="34"/>
      <c r="L11" s="34"/>
      <c r="M11" s="34"/>
      <c r="N11" s="31"/>
      <c r="O11" s="16">
        <f t="shared" si="5"/>
        <v>0</v>
      </c>
      <c r="P11" s="31"/>
      <c r="Q11" s="31"/>
      <c r="S11"/>
      <c r="X11" s="16">
        <f t="shared" si="6"/>
        <v>0</v>
      </c>
      <c r="Y11" s="18"/>
      <c r="Z11" s="21">
        <f t="shared" si="3"/>
        <v>0</v>
      </c>
      <c r="AA11" s="36" t="s">
        <v>120</v>
      </c>
      <c r="AB11" s="22"/>
      <c r="AC11" s="18"/>
      <c r="AE11" s="18"/>
      <c r="AL11" s="20"/>
    </row>
    <row r="12" spans="1:38" x14ac:dyDescent="0.25">
      <c r="A12" s="31" t="s">
        <v>274</v>
      </c>
      <c r="B12" s="31" t="s">
        <v>346</v>
      </c>
      <c r="C12" s="31">
        <v>8</v>
      </c>
      <c r="D12" s="38">
        <v>29</v>
      </c>
      <c r="E12" s="30">
        <v>25</v>
      </c>
      <c r="F12" s="31"/>
      <c r="G12" s="34"/>
      <c r="H12" s="34"/>
      <c r="I12" s="34"/>
      <c r="J12" s="16">
        <f t="shared" si="4"/>
        <v>0</v>
      </c>
      <c r="K12" s="34"/>
      <c r="L12" s="34"/>
      <c r="M12" s="34"/>
      <c r="N12" s="34"/>
      <c r="O12" s="16">
        <f t="shared" si="5"/>
        <v>0</v>
      </c>
      <c r="P12" s="31"/>
      <c r="Q12" s="31"/>
      <c r="S12"/>
      <c r="X12" s="16">
        <f t="shared" si="6"/>
        <v>0</v>
      </c>
      <c r="Y12" s="18"/>
      <c r="Z12" s="21">
        <f t="shared" si="3"/>
        <v>0</v>
      </c>
      <c r="AA12" s="36" t="s">
        <v>377</v>
      </c>
      <c r="AB12" s="22"/>
      <c r="AC12" s="22"/>
      <c r="AE12" s="18"/>
      <c r="AL12" s="20"/>
    </row>
    <row r="13" spans="1:38" x14ac:dyDescent="0.25">
      <c r="A13" s="44" t="s">
        <v>74</v>
      </c>
      <c r="B13" s="44" t="s">
        <v>75</v>
      </c>
      <c r="C13" s="44">
        <v>8</v>
      </c>
      <c r="D13" s="38">
        <v>29</v>
      </c>
      <c r="E13" s="30">
        <v>25</v>
      </c>
      <c r="F13" s="35"/>
      <c r="G13" s="35"/>
      <c r="H13" s="35"/>
      <c r="I13" s="34"/>
      <c r="J13" s="16">
        <f t="shared" si="4"/>
        <v>0</v>
      </c>
      <c r="K13" s="31"/>
      <c r="L13" s="34"/>
      <c r="M13" s="34"/>
      <c r="N13" s="34"/>
      <c r="O13" s="16">
        <f t="shared" si="5"/>
        <v>0</v>
      </c>
      <c r="P13" s="35"/>
      <c r="Q13" s="35"/>
      <c r="R13" s="35"/>
      <c r="S13" s="35"/>
      <c r="T13" s="35"/>
      <c r="U13" s="35"/>
      <c r="X13" s="16">
        <f t="shared" si="6"/>
        <v>0</v>
      </c>
      <c r="Y13" s="18"/>
      <c r="Z13" s="21">
        <f t="shared" si="3"/>
        <v>0</v>
      </c>
      <c r="AA13" s="36" t="s">
        <v>120</v>
      </c>
      <c r="AB13" s="15"/>
      <c r="AC13" s="22"/>
      <c r="AE13" s="18"/>
      <c r="AL13" s="20"/>
    </row>
    <row r="14" spans="1:38" x14ac:dyDescent="0.25">
      <c r="A14" s="35" t="s">
        <v>485</v>
      </c>
      <c r="B14" s="35" t="s">
        <v>484</v>
      </c>
      <c r="C14" s="44">
        <v>8</v>
      </c>
      <c r="D14" s="38">
        <v>29</v>
      </c>
      <c r="E14" s="30">
        <v>25</v>
      </c>
      <c r="F14" s="35"/>
      <c r="G14" s="35"/>
      <c r="H14" s="34"/>
      <c r="I14" s="34"/>
      <c r="J14" s="16">
        <f t="shared" si="4"/>
        <v>0</v>
      </c>
      <c r="K14" s="31"/>
      <c r="L14" s="34"/>
      <c r="M14" s="34"/>
      <c r="N14" s="35"/>
      <c r="O14" s="16">
        <f t="shared" si="5"/>
        <v>0</v>
      </c>
      <c r="P14" s="35"/>
      <c r="Q14" s="35"/>
      <c r="R14" s="35"/>
      <c r="S14" s="35"/>
      <c r="X14" s="16">
        <f t="shared" si="6"/>
        <v>0</v>
      </c>
      <c r="Y14" s="18"/>
      <c r="Z14" s="21">
        <f t="shared" si="3"/>
        <v>0</v>
      </c>
      <c r="AA14" s="32" t="s">
        <v>487</v>
      </c>
      <c r="AB14" s="15"/>
      <c r="AC14" s="22"/>
      <c r="AE14" s="18"/>
      <c r="AL14" s="20"/>
    </row>
    <row r="15" spans="1:38" x14ac:dyDescent="0.25">
      <c r="A15" s="35" t="s">
        <v>483</v>
      </c>
      <c r="B15" s="35" t="s">
        <v>484</v>
      </c>
      <c r="C15" s="44">
        <v>8</v>
      </c>
      <c r="D15" s="38">
        <v>29</v>
      </c>
      <c r="E15" s="30">
        <v>25</v>
      </c>
      <c r="F15" s="35"/>
      <c r="G15" s="35"/>
      <c r="H15" s="34"/>
      <c r="I15" s="34"/>
      <c r="J15" s="16">
        <f t="shared" si="4"/>
        <v>0</v>
      </c>
      <c r="K15" s="31"/>
      <c r="L15" s="34"/>
      <c r="M15" s="34"/>
      <c r="N15" s="35"/>
      <c r="O15" s="16">
        <f t="shared" si="5"/>
        <v>0</v>
      </c>
      <c r="P15" s="35"/>
      <c r="Q15" s="35"/>
      <c r="R15" s="35"/>
      <c r="S15" s="35"/>
      <c r="X15" s="16">
        <f t="shared" si="6"/>
        <v>0</v>
      </c>
      <c r="Y15" s="18"/>
      <c r="Z15" s="21">
        <f t="shared" si="3"/>
        <v>0</v>
      </c>
      <c r="AA15" s="32" t="s">
        <v>177</v>
      </c>
      <c r="AB15" s="15"/>
      <c r="AC15" s="22"/>
      <c r="AE15" s="18"/>
      <c r="AL15" s="20"/>
    </row>
    <row r="16" spans="1:38" x14ac:dyDescent="0.25">
      <c r="A16" s="31" t="s">
        <v>0</v>
      </c>
      <c r="B16" s="31" t="s">
        <v>192</v>
      </c>
      <c r="C16" s="31">
        <v>7</v>
      </c>
      <c r="D16" s="38">
        <v>34</v>
      </c>
      <c r="E16" s="30">
        <v>27</v>
      </c>
      <c r="F16" s="31"/>
      <c r="G16" s="31"/>
      <c r="H16" s="34"/>
      <c r="I16" s="34"/>
      <c r="J16" s="16">
        <f t="shared" si="4"/>
        <v>0</v>
      </c>
      <c r="K16" s="34"/>
      <c r="L16" s="34"/>
      <c r="M16" s="34"/>
      <c r="N16" s="34"/>
      <c r="O16" s="16">
        <f t="shared" si="5"/>
        <v>0</v>
      </c>
      <c r="P16" s="31"/>
      <c r="Q16" s="31"/>
      <c r="S16"/>
      <c r="X16" s="16">
        <f t="shared" si="6"/>
        <v>0</v>
      </c>
      <c r="Y16" s="18"/>
      <c r="Z16" s="21">
        <f t="shared" si="3"/>
        <v>0</v>
      </c>
      <c r="AA16" s="36" t="s">
        <v>120</v>
      </c>
      <c r="AB16" s="15"/>
      <c r="AC16" s="18"/>
      <c r="AE16" s="18"/>
      <c r="AL16" s="20"/>
    </row>
    <row r="17" spans="1:38" x14ac:dyDescent="0.25">
      <c r="A17" s="44" t="s">
        <v>330</v>
      </c>
      <c r="B17" s="44" t="s">
        <v>192</v>
      </c>
      <c r="C17" s="44">
        <v>8</v>
      </c>
      <c r="D17" s="38">
        <v>29</v>
      </c>
      <c r="E17" s="30">
        <v>25</v>
      </c>
      <c r="F17" s="31"/>
      <c r="G17" s="31"/>
      <c r="H17" s="34"/>
      <c r="I17" s="34"/>
      <c r="J17" s="16">
        <f t="shared" si="4"/>
        <v>0</v>
      </c>
      <c r="K17" s="34"/>
      <c r="L17" s="34"/>
      <c r="M17" s="34"/>
      <c r="N17" s="34"/>
      <c r="O17" s="16">
        <f t="shared" si="5"/>
        <v>0</v>
      </c>
      <c r="P17" s="31"/>
      <c r="Q17" s="31"/>
      <c r="S17"/>
      <c r="X17" s="16">
        <f t="shared" si="6"/>
        <v>0</v>
      </c>
      <c r="Y17" s="18"/>
      <c r="Z17" s="21">
        <f t="shared" si="3"/>
        <v>0</v>
      </c>
      <c r="AA17" t="s">
        <v>120</v>
      </c>
      <c r="AB17" s="15"/>
      <c r="AC17" s="18"/>
      <c r="AE17" s="18"/>
      <c r="AF17" s="18"/>
      <c r="AL17" s="20"/>
    </row>
    <row r="18" spans="1:38" x14ac:dyDescent="0.25">
      <c r="A18" s="44" t="s">
        <v>145</v>
      </c>
      <c r="B18" s="44" t="s">
        <v>25</v>
      </c>
      <c r="C18" s="44">
        <v>6</v>
      </c>
      <c r="D18" s="38">
        <v>40</v>
      </c>
      <c r="E18" s="30">
        <v>29</v>
      </c>
      <c r="F18" s="31"/>
      <c r="G18" s="31"/>
      <c r="H18" s="34"/>
      <c r="I18" s="34"/>
      <c r="J18" s="16">
        <f t="shared" si="4"/>
        <v>0</v>
      </c>
      <c r="K18" s="34"/>
      <c r="L18" s="34"/>
      <c r="M18" s="34"/>
      <c r="N18" s="34"/>
      <c r="O18" s="16">
        <f t="shared" si="5"/>
        <v>0</v>
      </c>
      <c r="P18" s="31"/>
      <c r="Q18" s="31"/>
      <c r="S18"/>
      <c r="X18" s="16">
        <f t="shared" si="6"/>
        <v>0</v>
      </c>
      <c r="Y18" s="18"/>
      <c r="Z18" s="21">
        <f t="shared" si="3"/>
        <v>0</v>
      </c>
      <c r="AA18" s="36" t="s">
        <v>120</v>
      </c>
      <c r="AB18" s="15"/>
      <c r="AC18" s="22"/>
      <c r="AE18" s="18"/>
      <c r="AG18" s="26"/>
      <c r="AH18" s="15"/>
      <c r="AL18" s="20"/>
    </row>
    <row r="19" spans="1:38" x14ac:dyDescent="0.25">
      <c r="A19" s="44" t="s">
        <v>11</v>
      </c>
      <c r="B19" s="44" t="s">
        <v>12</v>
      </c>
      <c r="C19" s="44">
        <v>6</v>
      </c>
      <c r="D19" s="38">
        <v>40</v>
      </c>
      <c r="E19" s="30">
        <v>29</v>
      </c>
      <c r="F19" s="35">
        <v>80058</v>
      </c>
      <c r="G19" s="35">
        <v>80250</v>
      </c>
      <c r="H19" s="35"/>
      <c r="I19" s="35"/>
      <c r="J19" s="16">
        <f t="shared" si="4"/>
        <v>2</v>
      </c>
      <c r="K19" s="35"/>
      <c r="L19" s="35"/>
      <c r="M19" s="34"/>
      <c r="N19" s="34"/>
      <c r="O19" s="16">
        <f t="shared" si="5"/>
        <v>0</v>
      </c>
      <c r="P19" s="35">
        <v>80058</v>
      </c>
      <c r="Q19" s="35">
        <v>80250</v>
      </c>
      <c r="R19" s="35">
        <v>80058</v>
      </c>
      <c r="S19" s="35">
        <v>80250</v>
      </c>
      <c r="T19" s="35"/>
      <c r="U19" s="35"/>
      <c r="V19" s="35"/>
      <c r="W19" s="35"/>
      <c r="X19" s="16">
        <f t="shared" si="6"/>
        <v>4</v>
      </c>
      <c r="Y19" s="18"/>
      <c r="Z19" s="21">
        <f t="shared" si="3"/>
        <v>200</v>
      </c>
      <c r="AA19" s="36" t="s">
        <v>120</v>
      </c>
      <c r="AB19" s="1">
        <v>44503</v>
      </c>
      <c r="AC19" s="18"/>
      <c r="AE19" s="18"/>
    </row>
    <row r="20" spans="1:38" x14ac:dyDescent="0.25">
      <c r="A20" s="44" t="s">
        <v>234</v>
      </c>
      <c r="B20" s="44" t="s">
        <v>202</v>
      </c>
      <c r="C20" s="44">
        <v>6</v>
      </c>
      <c r="D20" s="38">
        <v>40</v>
      </c>
      <c r="E20" s="30">
        <v>29</v>
      </c>
      <c r="F20" s="35"/>
      <c r="G20" s="35"/>
      <c r="H20" s="31"/>
      <c r="I20" s="31"/>
      <c r="J20" s="16">
        <f t="shared" si="4"/>
        <v>0</v>
      </c>
      <c r="K20" s="31"/>
      <c r="L20" s="34"/>
      <c r="M20" s="34"/>
      <c r="N20" s="34"/>
      <c r="O20" s="16">
        <f t="shared" si="5"/>
        <v>0</v>
      </c>
      <c r="P20" s="35"/>
      <c r="Q20" s="35"/>
      <c r="R20" s="35"/>
      <c r="S20" s="35"/>
      <c r="T20"/>
      <c r="X20" s="16">
        <f t="shared" si="6"/>
        <v>0</v>
      </c>
      <c r="Y20" s="18"/>
      <c r="Z20" s="21">
        <f t="shared" si="3"/>
        <v>0</v>
      </c>
      <c r="AA20" s="36" t="s">
        <v>120</v>
      </c>
      <c r="AB20" s="15"/>
      <c r="AC20" s="18"/>
      <c r="AE20" s="18"/>
      <c r="AG20" s="26"/>
      <c r="AH20" s="15"/>
      <c r="AL20" s="20"/>
    </row>
    <row r="21" spans="1:38" x14ac:dyDescent="0.25">
      <c r="A21" s="44" t="s">
        <v>343</v>
      </c>
      <c r="B21" s="44" t="s">
        <v>226</v>
      </c>
      <c r="C21" s="44">
        <v>6</v>
      </c>
      <c r="D21" s="38">
        <v>40</v>
      </c>
      <c r="E21" s="30">
        <v>29</v>
      </c>
      <c r="F21" s="35"/>
      <c r="G21" s="34"/>
      <c r="H21" s="34"/>
      <c r="I21" s="34"/>
      <c r="J21" s="16">
        <f t="shared" si="4"/>
        <v>0</v>
      </c>
      <c r="K21" s="34"/>
      <c r="L21" s="34"/>
      <c r="M21" s="34"/>
      <c r="N21" s="35"/>
      <c r="O21" s="16">
        <f t="shared" si="5"/>
        <v>0</v>
      </c>
      <c r="P21" s="35"/>
      <c r="Q21" s="34"/>
      <c r="R21" s="35"/>
      <c r="S21" s="34"/>
      <c r="X21" s="16">
        <f t="shared" si="6"/>
        <v>0</v>
      </c>
      <c r="Y21" s="18"/>
      <c r="Z21" s="21">
        <f t="shared" si="3"/>
        <v>0</v>
      </c>
      <c r="AA21" s="36" t="s">
        <v>120</v>
      </c>
      <c r="AB21" s="15"/>
      <c r="AC21" s="18"/>
      <c r="AE21" s="18"/>
      <c r="AG21" s="26"/>
      <c r="AH21" s="15"/>
      <c r="AL21" s="20"/>
    </row>
    <row r="22" spans="1:38" x14ac:dyDescent="0.25">
      <c r="A22" s="44" t="s">
        <v>47</v>
      </c>
      <c r="B22" s="44" t="s">
        <v>425</v>
      </c>
      <c r="C22" s="44">
        <v>8</v>
      </c>
      <c r="D22" s="38">
        <v>29</v>
      </c>
      <c r="E22" s="30">
        <v>25</v>
      </c>
      <c r="F22" s="35"/>
      <c r="G22" s="34"/>
      <c r="H22" s="34"/>
      <c r="I22" s="34"/>
      <c r="J22" s="16">
        <f t="shared" si="4"/>
        <v>0</v>
      </c>
      <c r="K22" s="34"/>
      <c r="L22" s="34"/>
      <c r="M22" s="34"/>
      <c r="N22" s="35"/>
      <c r="O22" s="16">
        <f t="shared" si="5"/>
        <v>0</v>
      </c>
      <c r="P22" s="35"/>
      <c r="Q22" s="34"/>
      <c r="R22" s="35"/>
      <c r="S22" s="34"/>
      <c r="X22" s="16">
        <f t="shared" si="6"/>
        <v>0</v>
      </c>
      <c r="Y22" s="18"/>
      <c r="Z22" s="21">
        <f t="shared" si="3"/>
        <v>0</v>
      </c>
      <c r="AA22" s="36" t="s">
        <v>120</v>
      </c>
      <c r="AB22" s="33"/>
      <c r="AC22" s="18"/>
      <c r="AE22" s="18"/>
      <c r="AG22" s="26"/>
      <c r="AH22" s="15"/>
      <c r="AL22" s="20"/>
    </row>
    <row r="23" spans="1:38" x14ac:dyDescent="0.25">
      <c r="A23" s="31" t="s">
        <v>494</v>
      </c>
      <c r="B23" s="31" t="s">
        <v>495</v>
      </c>
      <c r="C23" s="44">
        <v>8</v>
      </c>
      <c r="D23" s="38">
        <v>29</v>
      </c>
      <c r="E23" s="30">
        <v>25</v>
      </c>
      <c r="F23" s="35"/>
      <c r="G23" s="34"/>
      <c r="H23" s="34"/>
      <c r="I23" s="34"/>
      <c r="J23" s="16">
        <f t="shared" si="4"/>
        <v>0</v>
      </c>
      <c r="K23" s="34"/>
      <c r="L23" s="34"/>
      <c r="M23" s="34"/>
      <c r="N23" s="34"/>
      <c r="O23" s="16">
        <f t="shared" si="5"/>
        <v>0</v>
      </c>
      <c r="P23" s="35"/>
      <c r="Q23" s="34"/>
      <c r="R23" s="35"/>
      <c r="S23" s="34"/>
      <c r="X23" s="16">
        <f t="shared" si="6"/>
        <v>0</v>
      </c>
      <c r="Y23" s="18"/>
      <c r="Z23" s="21">
        <f t="shared" si="3"/>
        <v>0</v>
      </c>
      <c r="AA23" t="s">
        <v>120</v>
      </c>
      <c r="AB23" s="33"/>
      <c r="AC23" s="22"/>
      <c r="AD23" s="34"/>
      <c r="AE23" s="18"/>
      <c r="AL23" s="20"/>
    </row>
    <row r="24" spans="1:38" x14ac:dyDescent="0.25">
      <c r="A24" s="31" t="s">
        <v>515</v>
      </c>
      <c r="B24" s="31" t="s">
        <v>516</v>
      </c>
      <c r="C24" s="44"/>
      <c r="D24" s="38"/>
      <c r="E24" s="30"/>
      <c r="F24" s="35"/>
      <c r="G24" s="34"/>
      <c r="H24" s="34"/>
      <c r="I24" s="34"/>
      <c r="J24" s="16">
        <f t="shared" si="4"/>
        <v>0</v>
      </c>
      <c r="K24" s="34"/>
      <c r="L24" s="34"/>
      <c r="M24" s="34"/>
      <c r="N24" s="34"/>
      <c r="O24" s="16">
        <f t="shared" si="5"/>
        <v>0</v>
      </c>
      <c r="P24" s="35"/>
      <c r="Q24" s="34"/>
      <c r="R24" s="35"/>
      <c r="S24" s="34"/>
      <c r="X24" s="16">
        <f t="shared" si="6"/>
        <v>0</v>
      </c>
      <c r="Y24" s="18"/>
      <c r="Z24" s="21">
        <f t="shared" si="3"/>
        <v>0</v>
      </c>
      <c r="AA24" t="s">
        <v>120</v>
      </c>
      <c r="AB24" s="33"/>
      <c r="AC24" s="22"/>
      <c r="AD24" s="34"/>
      <c r="AE24" s="18"/>
      <c r="AL24" s="20"/>
    </row>
    <row r="25" spans="1:38" x14ac:dyDescent="0.25">
      <c r="A25" s="31" t="s">
        <v>449</v>
      </c>
      <c r="B25" s="31" t="s">
        <v>451</v>
      </c>
      <c r="C25" s="44">
        <v>8</v>
      </c>
      <c r="D25" s="38">
        <v>29</v>
      </c>
      <c r="E25" s="30">
        <v>25</v>
      </c>
      <c r="F25" s="35">
        <v>80378</v>
      </c>
      <c r="G25" s="35">
        <v>80380</v>
      </c>
      <c r="H25" s="35"/>
      <c r="I25" s="35"/>
      <c r="J25" s="16">
        <f t="shared" si="4"/>
        <v>2</v>
      </c>
      <c r="K25" s="35"/>
      <c r="L25" s="34"/>
      <c r="M25" s="34"/>
      <c r="N25" s="34"/>
      <c r="O25" s="16">
        <f t="shared" si="5"/>
        <v>0</v>
      </c>
      <c r="P25" s="35">
        <v>80378</v>
      </c>
      <c r="Q25" s="35">
        <v>80380</v>
      </c>
      <c r="R25" s="35">
        <v>80378</v>
      </c>
      <c r="S25" s="35">
        <v>80380</v>
      </c>
      <c r="T25" s="35"/>
      <c r="U25" s="35"/>
      <c r="V25" s="32"/>
      <c r="W25" s="32"/>
      <c r="X25" s="16">
        <f t="shared" si="6"/>
        <v>4</v>
      </c>
      <c r="Y25" s="18"/>
      <c r="Z25" s="21">
        <f t="shared" si="3"/>
        <v>200</v>
      </c>
      <c r="AA25" t="s">
        <v>120</v>
      </c>
      <c r="AB25" s="15">
        <v>44503</v>
      </c>
      <c r="AC25" s="18"/>
      <c r="AD25" s="34"/>
      <c r="AE25" s="18"/>
      <c r="AL25" s="20"/>
    </row>
    <row r="26" spans="1:38" x14ac:dyDescent="0.25">
      <c r="A26" s="44" t="s">
        <v>21</v>
      </c>
      <c r="B26" s="44" t="s">
        <v>22</v>
      </c>
      <c r="C26" s="44">
        <v>6</v>
      </c>
      <c r="D26" s="38">
        <v>40</v>
      </c>
      <c r="E26" s="30">
        <v>29</v>
      </c>
      <c r="F26" s="31"/>
      <c r="G26" s="31"/>
      <c r="H26" s="31"/>
      <c r="I26" s="31"/>
      <c r="J26" s="16">
        <f t="shared" si="4"/>
        <v>0</v>
      </c>
      <c r="K26" s="31"/>
      <c r="L26" s="34"/>
      <c r="M26" s="34"/>
      <c r="N26" s="34"/>
      <c r="O26" s="16">
        <f t="shared" si="5"/>
        <v>0</v>
      </c>
      <c r="P26" s="31"/>
      <c r="Q26" s="31"/>
      <c r="R26" s="31"/>
      <c r="S26" s="31"/>
      <c r="T26"/>
      <c r="U26"/>
      <c r="X26" s="16">
        <f t="shared" si="6"/>
        <v>0</v>
      </c>
      <c r="Y26" s="18"/>
      <c r="Z26" s="21">
        <f t="shared" si="3"/>
        <v>0</v>
      </c>
      <c r="AA26" s="36" t="s">
        <v>120</v>
      </c>
      <c r="AB26" s="15"/>
      <c r="AC26" s="18"/>
      <c r="AD26" s="34"/>
      <c r="AE26" s="18"/>
      <c r="AL26" s="20"/>
    </row>
    <row r="27" spans="1:38" x14ac:dyDescent="0.25">
      <c r="A27" s="31" t="s">
        <v>27</v>
      </c>
      <c r="B27" s="31" t="s">
        <v>459</v>
      </c>
      <c r="C27" s="31">
        <v>8</v>
      </c>
      <c r="D27" s="38">
        <v>29</v>
      </c>
      <c r="E27" s="30">
        <v>25</v>
      </c>
      <c r="F27" s="31"/>
      <c r="G27" s="31"/>
      <c r="H27" s="31"/>
      <c r="I27" s="31"/>
      <c r="J27" s="16">
        <f t="shared" si="4"/>
        <v>0</v>
      </c>
      <c r="K27" s="31"/>
      <c r="L27" s="34"/>
      <c r="M27" s="34"/>
      <c r="N27" s="34"/>
      <c r="O27" s="16">
        <f t="shared" si="5"/>
        <v>0</v>
      </c>
      <c r="P27" s="31"/>
      <c r="Q27" s="31"/>
      <c r="R27" s="31"/>
      <c r="S27" s="31"/>
      <c r="T27"/>
      <c r="U27"/>
      <c r="V27"/>
      <c r="W27"/>
      <c r="X27" s="16">
        <f t="shared" si="6"/>
        <v>0</v>
      </c>
      <c r="Y27" s="18"/>
      <c r="Z27" s="21">
        <f t="shared" si="3"/>
        <v>0</v>
      </c>
      <c r="AA27" t="s">
        <v>120</v>
      </c>
      <c r="AB27" s="22"/>
      <c r="AC27" s="22"/>
      <c r="AD27" s="34"/>
      <c r="AE27" s="18"/>
      <c r="AL27" s="20"/>
    </row>
    <row r="28" spans="1:38" x14ac:dyDescent="0.25">
      <c r="A28" s="44" t="s">
        <v>287</v>
      </c>
      <c r="B28" s="44" t="s">
        <v>288</v>
      </c>
      <c r="C28" s="44">
        <v>8</v>
      </c>
      <c r="D28" s="38">
        <v>29</v>
      </c>
      <c r="E28" s="30">
        <v>25</v>
      </c>
      <c r="F28" s="31"/>
      <c r="G28" s="31"/>
      <c r="H28" s="31"/>
      <c r="I28" s="31"/>
      <c r="J28" s="16">
        <f t="shared" si="4"/>
        <v>0</v>
      </c>
      <c r="K28" s="34">
        <v>80465</v>
      </c>
      <c r="L28" s="34"/>
      <c r="M28" s="34"/>
      <c r="N28" s="34"/>
      <c r="O28" s="16">
        <f t="shared" si="5"/>
        <v>1</v>
      </c>
      <c r="P28" s="31"/>
      <c r="Q28" s="31"/>
      <c r="R28" s="31"/>
      <c r="S28" s="31"/>
      <c r="X28" s="16">
        <f t="shared" si="6"/>
        <v>0</v>
      </c>
      <c r="Y28" s="18"/>
      <c r="Z28" s="21">
        <f t="shared" si="3"/>
        <v>30</v>
      </c>
      <c r="AA28" s="37" t="s">
        <v>177</v>
      </c>
      <c r="AB28" s="22"/>
      <c r="AC28" s="18">
        <v>30</v>
      </c>
      <c r="AD28" s="34"/>
      <c r="AE28" s="18"/>
      <c r="AL28" s="20"/>
    </row>
    <row r="29" spans="1:38" x14ac:dyDescent="0.25">
      <c r="A29" s="44" t="s">
        <v>0</v>
      </c>
      <c r="B29" s="44" t="s">
        <v>37</v>
      </c>
      <c r="C29" s="44">
        <v>7</v>
      </c>
      <c r="D29" s="38">
        <v>34</v>
      </c>
      <c r="E29" s="30">
        <v>27</v>
      </c>
      <c r="F29" s="35">
        <v>80164</v>
      </c>
      <c r="G29" s="35">
        <v>80381</v>
      </c>
      <c r="H29" s="35"/>
      <c r="I29" s="35"/>
      <c r="J29" s="16">
        <f t="shared" si="4"/>
        <v>2</v>
      </c>
      <c r="K29" s="35"/>
      <c r="L29" s="34"/>
      <c r="M29" s="34"/>
      <c r="N29" s="34"/>
      <c r="O29" s="16">
        <f t="shared" si="5"/>
        <v>0</v>
      </c>
      <c r="P29" s="35">
        <v>80164</v>
      </c>
      <c r="Q29" s="35">
        <v>80381</v>
      </c>
      <c r="R29" s="35">
        <v>80164</v>
      </c>
      <c r="S29" s="35">
        <v>80381</v>
      </c>
      <c r="T29" s="35"/>
      <c r="U29" s="35"/>
      <c r="V29" s="35"/>
      <c r="W29" s="35"/>
      <c r="X29" s="16">
        <f t="shared" si="6"/>
        <v>4</v>
      </c>
      <c r="Y29" s="18"/>
      <c r="Z29" s="21">
        <f t="shared" si="3"/>
        <v>200</v>
      </c>
      <c r="AA29" s="36" t="s">
        <v>120</v>
      </c>
      <c r="AB29" s="15">
        <v>44503</v>
      </c>
      <c r="AC29" s="22"/>
      <c r="AD29" s="34"/>
      <c r="AE29" s="18"/>
      <c r="AL29" s="20"/>
    </row>
    <row r="30" spans="1:38" x14ac:dyDescent="0.25">
      <c r="A30" s="44" t="s">
        <v>240</v>
      </c>
      <c r="B30" s="44" t="s">
        <v>241</v>
      </c>
      <c r="C30" s="44">
        <v>6</v>
      </c>
      <c r="D30" s="38">
        <v>40</v>
      </c>
      <c r="E30" s="30">
        <v>29</v>
      </c>
      <c r="F30" s="34"/>
      <c r="G30" s="34"/>
      <c r="H30" s="34"/>
      <c r="I30" s="34"/>
      <c r="J30" s="16">
        <f t="shared" si="4"/>
        <v>0</v>
      </c>
      <c r="K30" s="34"/>
      <c r="L30" s="34"/>
      <c r="M30" s="34"/>
      <c r="N30" s="34"/>
      <c r="O30" s="16">
        <f t="shared" si="5"/>
        <v>0</v>
      </c>
      <c r="P30" s="34"/>
      <c r="Q30" s="34"/>
      <c r="R30" s="34"/>
      <c r="S30" s="34"/>
      <c r="X30" s="16">
        <f t="shared" si="6"/>
        <v>0</v>
      </c>
      <c r="Y30" s="18"/>
      <c r="Z30" s="21">
        <f t="shared" si="3"/>
        <v>0</v>
      </c>
      <c r="AA30" t="s">
        <v>120</v>
      </c>
      <c r="AB30" s="15"/>
      <c r="AC30" s="18"/>
      <c r="AD30" s="34"/>
      <c r="AE30" s="18"/>
      <c r="AL30" s="20"/>
    </row>
    <row r="31" spans="1:38" x14ac:dyDescent="0.25">
      <c r="A31" s="35" t="s">
        <v>420</v>
      </c>
      <c r="B31" s="35" t="s">
        <v>579</v>
      </c>
      <c r="C31" s="44"/>
      <c r="D31" s="38"/>
      <c r="E31" s="30"/>
      <c r="F31" s="34">
        <v>80138</v>
      </c>
      <c r="G31" s="34">
        <v>80165</v>
      </c>
      <c r="H31" s="34"/>
      <c r="I31" s="34"/>
      <c r="J31" s="16">
        <f t="shared" ref="J31:J32" si="7">COUNT(F31:I31)</f>
        <v>2</v>
      </c>
      <c r="K31" s="34">
        <v>80136</v>
      </c>
      <c r="L31" s="34"/>
      <c r="M31" s="34"/>
      <c r="N31" s="34"/>
      <c r="O31" s="16">
        <f t="shared" ref="O31:O32" si="8">COUNT(K31:N31)</f>
        <v>1</v>
      </c>
      <c r="P31" s="34">
        <v>80138</v>
      </c>
      <c r="Q31" s="34">
        <v>80165</v>
      </c>
      <c r="R31" s="34">
        <v>80138</v>
      </c>
      <c r="S31" s="34">
        <v>80165</v>
      </c>
      <c r="X31" s="16">
        <f t="shared" ref="X31:X32" si="9">COUNT(P31:W31)</f>
        <v>4</v>
      </c>
      <c r="Y31" s="18"/>
      <c r="Z31" s="21">
        <f t="shared" si="3"/>
        <v>230</v>
      </c>
      <c r="AA31" t="s">
        <v>120</v>
      </c>
      <c r="AB31" s="15">
        <v>44503</v>
      </c>
      <c r="AC31" s="18"/>
      <c r="AD31" s="34"/>
      <c r="AE31" s="18"/>
      <c r="AL31" s="20"/>
    </row>
    <row r="32" spans="1:38" x14ac:dyDescent="0.25">
      <c r="A32" s="44" t="s">
        <v>162</v>
      </c>
      <c r="B32" s="44" t="s">
        <v>163</v>
      </c>
      <c r="C32" s="44">
        <v>6</v>
      </c>
      <c r="D32" s="38">
        <v>40</v>
      </c>
      <c r="E32" s="30">
        <v>29</v>
      </c>
      <c r="F32" s="31"/>
      <c r="G32" s="34"/>
      <c r="H32" s="34"/>
      <c r="I32" s="34"/>
      <c r="J32" s="16">
        <f t="shared" si="7"/>
        <v>0</v>
      </c>
      <c r="K32" s="34"/>
      <c r="L32" s="34"/>
      <c r="M32" s="34"/>
      <c r="N32" s="34"/>
      <c r="O32" s="16">
        <f t="shared" si="8"/>
        <v>0</v>
      </c>
      <c r="P32"/>
      <c r="Q32"/>
      <c r="S32"/>
      <c r="X32" s="16">
        <f t="shared" si="9"/>
        <v>0</v>
      </c>
      <c r="Y32" s="18"/>
      <c r="Z32" s="21">
        <f t="shared" si="3"/>
        <v>0</v>
      </c>
      <c r="AA32" t="s">
        <v>120</v>
      </c>
      <c r="AB32" s="15"/>
      <c r="AC32" s="18"/>
      <c r="AD32" s="34"/>
      <c r="AE32" s="18"/>
      <c r="AL32" s="20"/>
    </row>
    <row r="33" spans="1:38" x14ac:dyDescent="0.25">
      <c r="A33" s="35" t="s">
        <v>486</v>
      </c>
      <c r="B33" s="35" t="s">
        <v>195</v>
      </c>
      <c r="C33" s="35">
        <v>8</v>
      </c>
      <c r="D33" s="38">
        <v>29</v>
      </c>
      <c r="E33" s="30">
        <v>25</v>
      </c>
      <c r="F33" s="31"/>
      <c r="G33" s="34"/>
      <c r="H33" s="34"/>
      <c r="I33" s="34"/>
      <c r="J33" s="16">
        <f t="shared" si="4"/>
        <v>0</v>
      </c>
      <c r="K33" s="34"/>
      <c r="L33" s="34"/>
      <c r="M33" s="34"/>
      <c r="N33" s="34"/>
      <c r="O33" s="16">
        <f t="shared" si="5"/>
        <v>0</v>
      </c>
      <c r="P33"/>
      <c r="Q33"/>
      <c r="S33"/>
      <c r="X33" s="16">
        <f t="shared" si="6"/>
        <v>0</v>
      </c>
      <c r="Y33" s="18"/>
      <c r="Z33" s="21">
        <f t="shared" si="3"/>
        <v>0</v>
      </c>
      <c r="AA33" s="36" t="s">
        <v>120</v>
      </c>
      <c r="AB33" s="15"/>
      <c r="AC33" s="22"/>
      <c r="AD33" s="34"/>
      <c r="AE33" s="18"/>
      <c r="AL33" s="20"/>
    </row>
    <row r="34" spans="1:38" x14ac:dyDescent="0.25">
      <c r="A34" s="44" t="s">
        <v>578</v>
      </c>
      <c r="B34" s="44" t="s">
        <v>218</v>
      </c>
      <c r="C34" s="44">
        <v>8</v>
      </c>
      <c r="D34" s="38">
        <v>29</v>
      </c>
      <c r="E34" s="30">
        <v>25</v>
      </c>
      <c r="F34" s="35"/>
      <c r="G34" s="35"/>
      <c r="H34" s="35"/>
      <c r="I34" s="35"/>
      <c r="J34" s="16">
        <f t="shared" si="4"/>
        <v>0</v>
      </c>
      <c r="K34" s="35"/>
      <c r="L34" s="34"/>
      <c r="M34" s="34"/>
      <c r="N34" s="35"/>
      <c r="O34" s="16">
        <f t="shared" si="5"/>
        <v>0</v>
      </c>
      <c r="P34" s="35"/>
      <c r="Q34" s="35"/>
      <c r="R34" s="35"/>
      <c r="S34" s="35"/>
      <c r="T34" s="32"/>
      <c r="U34"/>
      <c r="V34"/>
      <c r="W34"/>
      <c r="X34" s="16">
        <f t="shared" si="6"/>
        <v>0</v>
      </c>
      <c r="Y34" s="18"/>
      <c r="Z34" s="21">
        <f t="shared" si="3"/>
        <v>0</v>
      </c>
      <c r="AA34" s="36" t="s">
        <v>120</v>
      </c>
      <c r="AB34" s="15"/>
      <c r="AC34" s="18"/>
      <c r="AD34" s="34"/>
      <c r="AE34" s="18"/>
      <c r="AL34" s="20"/>
    </row>
    <row r="35" spans="1:38" x14ac:dyDescent="0.25">
      <c r="A35" s="31" t="s">
        <v>78</v>
      </c>
      <c r="B35" s="31" t="s">
        <v>79</v>
      </c>
      <c r="C35" s="31">
        <v>8</v>
      </c>
      <c r="D35" s="39">
        <v>29</v>
      </c>
      <c r="E35" s="3">
        <v>25</v>
      </c>
      <c r="F35" s="31"/>
      <c r="G35" s="35"/>
      <c r="H35" s="35"/>
      <c r="I35" s="34"/>
      <c r="J35" s="16">
        <f t="shared" si="4"/>
        <v>0</v>
      </c>
      <c r="K35" s="34"/>
      <c r="L35" s="34"/>
      <c r="M35" s="34"/>
      <c r="N35" s="34"/>
      <c r="O35" s="16">
        <f t="shared" si="5"/>
        <v>0</v>
      </c>
      <c r="P35" s="31"/>
      <c r="Q35" s="31"/>
      <c r="S35"/>
      <c r="X35" s="16">
        <f t="shared" si="6"/>
        <v>0</v>
      </c>
      <c r="Y35" s="18"/>
      <c r="Z35" s="21">
        <f t="shared" si="3"/>
        <v>0</v>
      </c>
      <c r="AA35" s="36" t="s">
        <v>120</v>
      </c>
      <c r="AB35" s="15"/>
      <c r="AC35" s="22"/>
      <c r="AD35" s="34"/>
      <c r="AE35" s="18"/>
      <c r="AL35" s="20"/>
    </row>
    <row r="36" spans="1:38" x14ac:dyDescent="0.25">
      <c r="A36" s="44" t="s">
        <v>3</v>
      </c>
      <c r="B36" s="44" t="s">
        <v>4</v>
      </c>
      <c r="C36" s="44">
        <v>6</v>
      </c>
      <c r="D36" s="38">
        <v>40</v>
      </c>
      <c r="E36" s="30">
        <v>29</v>
      </c>
      <c r="F36" s="34"/>
      <c r="G36" s="34"/>
      <c r="H36" s="34"/>
      <c r="I36" s="34"/>
      <c r="J36" s="16">
        <f t="shared" si="4"/>
        <v>0</v>
      </c>
      <c r="K36" s="34"/>
      <c r="L36" s="34"/>
      <c r="M36" s="34"/>
      <c r="N36" s="34"/>
      <c r="O36" s="16">
        <f t="shared" si="5"/>
        <v>0</v>
      </c>
      <c r="P36"/>
      <c r="Q36"/>
      <c r="S36"/>
      <c r="X36" s="16">
        <f t="shared" si="6"/>
        <v>0</v>
      </c>
      <c r="Y36" s="18"/>
      <c r="Z36" s="21">
        <f t="shared" si="3"/>
        <v>0</v>
      </c>
      <c r="AA36" s="36" t="s">
        <v>120</v>
      </c>
      <c r="AB36" s="15"/>
      <c r="AC36" s="22"/>
      <c r="AD36" s="34"/>
      <c r="AE36" s="18"/>
      <c r="AL36" s="20"/>
    </row>
    <row r="37" spans="1:38" x14ac:dyDescent="0.25">
      <c r="A37" s="44" t="s">
        <v>356</v>
      </c>
      <c r="B37" s="44" t="s">
        <v>357</v>
      </c>
      <c r="C37" s="44">
        <v>8</v>
      </c>
      <c r="D37" s="38">
        <v>29</v>
      </c>
      <c r="E37" s="30">
        <v>25</v>
      </c>
      <c r="F37" s="35">
        <v>80251</v>
      </c>
      <c r="G37" s="35">
        <v>80249</v>
      </c>
      <c r="H37" s="35">
        <v>80253</v>
      </c>
      <c r="I37" s="35"/>
      <c r="J37" s="16">
        <f t="shared" si="4"/>
        <v>3</v>
      </c>
      <c r="K37" s="35"/>
      <c r="L37" s="34"/>
      <c r="M37" s="34"/>
      <c r="N37" s="34"/>
      <c r="O37" s="16">
        <f t="shared" si="5"/>
        <v>0</v>
      </c>
      <c r="P37" s="35"/>
      <c r="Q37" s="35">
        <v>80249</v>
      </c>
      <c r="R37" s="35">
        <v>80253</v>
      </c>
      <c r="S37" s="35">
        <v>80251</v>
      </c>
      <c r="T37" s="35">
        <v>80249</v>
      </c>
      <c r="U37" s="35">
        <v>80253</v>
      </c>
      <c r="V37" s="35"/>
      <c r="W37" s="35"/>
      <c r="X37" s="16">
        <f t="shared" si="6"/>
        <v>5</v>
      </c>
      <c r="Y37" s="18"/>
      <c r="Z37" s="21">
        <f t="shared" si="3"/>
        <v>270</v>
      </c>
      <c r="AA37" s="36" t="s">
        <v>120</v>
      </c>
      <c r="AB37" s="33">
        <v>44503</v>
      </c>
      <c r="AC37" s="22"/>
      <c r="AD37" s="34"/>
      <c r="AE37" s="18"/>
      <c r="AL37" s="20"/>
    </row>
    <row r="38" spans="1:38" x14ac:dyDescent="0.25">
      <c r="A38" s="44" t="s">
        <v>275</v>
      </c>
      <c r="B38" s="44" t="s">
        <v>276</v>
      </c>
      <c r="C38" s="44">
        <v>8</v>
      </c>
      <c r="D38" s="38">
        <v>29</v>
      </c>
      <c r="E38" s="30">
        <v>25</v>
      </c>
      <c r="F38" s="35"/>
      <c r="G38" s="34"/>
      <c r="H38" s="34"/>
      <c r="I38" s="34"/>
      <c r="J38" s="16">
        <f t="shared" si="4"/>
        <v>0</v>
      </c>
      <c r="K38" s="34">
        <v>80061</v>
      </c>
      <c r="L38" s="34">
        <v>80063</v>
      </c>
      <c r="M38" s="34"/>
      <c r="N38" s="34"/>
      <c r="O38" s="16">
        <f t="shared" si="5"/>
        <v>2</v>
      </c>
      <c r="P38"/>
      <c r="Q38"/>
      <c r="S38"/>
      <c r="X38" s="16">
        <f t="shared" si="6"/>
        <v>0</v>
      </c>
      <c r="Y38" s="18"/>
      <c r="Z38" s="21">
        <f t="shared" si="3"/>
        <v>60</v>
      </c>
      <c r="AA38" s="36" t="s">
        <v>120</v>
      </c>
      <c r="AB38" s="15">
        <v>44503</v>
      </c>
      <c r="AC38" s="8"/>
      <c r="AE38" s="18"/>
      <c r="AL38" s="20"/>
    </row>
    <row r="39" spans="1:38" x14ac:dyDescent="0.25">
      <c r="A39" s="44" t="s">
        <v>351</v>
      </c>
      <c r="B39" s="44" t="s">
        <v>364</v>
      </c>
      <c r="C39" s="44">
        <v>8</v>
      </c>
      <c r="D39" s="38">
        <v>29</v>
      </c>
      <c r="E39" s="30">
        <v>25</v>
      </c>
      <c r="F39" s="31"/>
      <c r="G39" s="31"/>
      <c r="H39" s="31"/>
      <c r="I39" s="31"/>
      <c r="J39" s="16">
        <f t="shared" si="4"/>
        <v>0</v>
      </c>
      <c r="K39" s="34"/>
      <c r="L39" s="34"/>
      <c r="M39" s="34"/>
      <c r="N39" s="34"/>
      <c r="O39" s="16">
        <f t="shared" si="5"/>
        <v>0</v>
      </c>
      <c r="P39"/>
      <c r="Q39"/>
      <c r="S39"/>
      <c r="X39" s="16">
        <f t="shared" si="6"/>
        <v>0</v>
      </c>
      <c r="Y39" s="18"/>
      <c r="Z39" s="21">
        <f t="shared" si="3"/>
        <v>0</v>
      </c>
      <c r="AA39" s="36" t="s">
        <v>120</v>
      </c>
      <c r="AB39" s="15"/>
      <c r="AC39" s="22"/>
      <c r="AE39" s="18"/>
      <c r="AL39" s="20"/>
    </row>
    <row r="40" spans="1:38" x14ac:dyDescent="0.25">
      <c r="A40" s="31" t="s">
        <v>466</v>
      </c>
      <c r="B40" s="31" t="s">
        <v>467</v>
      </c>
      <c r="C40" s="35">
        <v>8</v>
      </c>
      <c r="D40" s="38">
        <v>29</v>
      </c>
      <c r="E40" s="30">
        <v>25</v>
      </c>
      <c r="F40" s="31"/>
      <c r="G40" s="31"/>
      <c r="H40" s="31"/>
      <c r="I40" s="31"/>
      <c r="J40" s="16">
        <f t="shared" si="4"/>
        <v>0</v>
      </c>
      <c r="K40" s="34"/>
      <c r="L40" s="34"/>
      <c r="M40" s="34"/>
      <c r="N40" s="34"/>
      <c r="O40" s="16">
        <f t="shared" si="5"/>
        <v>0</v>
      </c>
      <c r="P40"/>
      <c r="Q40"/>
      <c r="S40"/>
      <c r="X40" s="16">
        <f t="shared" si="6"/>
        <v>0</v>
      </c>
      <c r="Y40" s="18"/>
      <c r="Z40" s="21">
        <f t="shared" si="3"/>
        <v>0</v>
      </c>
      <c r="AA40" s="36" t="s">
        <v>120</v>
      </c>
      <c r="AB40" s="15"/>
      <c r="AC40" s="22"/>
      <c r="AE40" s="18"/>
      <c r="AL40" s="20"/>
    </row>
    <row r="41" spans="1:38" x14ac:dyDescent="0.25">
      <c r="A41" s="44" t="s">
        <v>47</v>
      </c>
      <c r="B41" s="44" t="s">
        <v>170</v>
      </c>
      <c r="C41" s="44">
        <v>7</v>
      </c>
      <c r="D41" s="38">
        <v>34</v>
      </c>
      <c r="E41" s="30">
        <v>27</v>
      </c>
      <c r="F41" s="35">
        <v>80061</v>
      </c>
      <c r="G41" s="35">
        <v>80063</v>
      </c>
      <c r="H41" s="34"/>
      <c r="I41" s="34"/>
      <c r="J41" s="16">
        <f t="shared" si="4"/>
        <v>2</v>
      </c>
      <c r="K41" s="34"/>
      <c r="L41" s="34"/>
      <c r="M41" s="34"/>
      <c r="N41" s="34"/>
      <c r="O41" s="16">
        <f t="shared" si="5"/>
        <v>0</v>
      </c>
      <c r="P41" s="35"/>
      <c r="Q41" s="35">
        <v>80061</v>
      </c>
      <c r="S41"/>
      <c r="X41" s="16">
        <f t="shared" si="6"/>
        <v>1</v>
      </c>
      <c r="Y41" s="18"/>
      <c r="Z41" s="21">
        <f t="shared" si="3"/>
        <v>110</v>
      </c>
      <c r="AA41" s="36" t="s">
        <v>120</v>
      </c>
      <c r="AB41" s="15">
        <v>44503</v>
      </c>
      <c r="AC41" s="22"/>
      <c r="AE41" s="18"/>
      <c r="AL41" s="20"/>
    </row>
    <row r="42" spans="1:38" x14ac:dyDescent="0.25">
      <c r="A42" s="44" t="s">
        <v>7</v>
      </c>
      <c r="B42" s="44" t="s">
        <v>8</v>
      </c>
      <c r="C42" s="44">
        <v>5</v>
      </c>
      <c r="D42" s="38">
        <v>47</v>
      </c>
      <c r="E42" s="30">
        <v>32</v>
      </c>
      <c r="F42" s="35"/>
      <c r="G42" s="34"/>
      <c r="H42" s="34"/>
      <c r="I42" s="34"/>
      <c r="J42" s="16">
        <f t="shared" si="4"/>
        <v>0</v>
      </c>
      <c r="K42" s="34"/>
      <c r="L42" s="34"/>
      <c r="M42" s="34"/>
      <c r="N42" s="34"/>
      <c r="O42" s="16">
        <f t="shared" si="5"/>
        <v>0</v>
      </c>
      <c r="P42"/>
      <c r="Q42"/>
      <c r="S42"/>
      <c r="X42" s="16">
        <f t="shared" si="6"/>
        <v>0</v>
      </c>
      <c r="Y42" s="18"/>
      <c r="Z42" s="21">
        <f t="shared" si="3"/>
        <v>0</v>
      </c>
      <c r="AA42" s="36" t="s">
        <v>120</v>
      </c>
      <c r="AB42" s="22"/>
      <c r="AC42" s="22"/>
      <c r="AE42" s="18"/>
      <c r="AL42" s="20"/>
    </row>
    <row r="43" spans="1:38" x14ac:dyDescent="0.25">
      <c r="A43" s="35" t="s">
        <v>51</v>
      </c>
      <c r="B43" s="35" t="s">
        <v>481</v>
      </c>
      <c r="C43" s="35">
        <v>8</v>
      </c>
      <c r="D43" s="38">
        <v>29</v>
      </c>
      <c r="E43" s="30">
        <v>25</v>
      </c>
      <c r="F43" s="34"/>
      <c r="G43" s="34"/>
      <c r="H43" s="34"/>
      <c r="I43" s="34"/>
      <c r="J43" s="16">
        <f t="shared" si="4"/>
        <v>0</v>
      </c>
      <c r="K43" s="35"/>
      <c r="L43" s="34"/>
      <c r="M43" s="34"/>
      <c r="N43" s="34"/>
      <c r="O43" s="16">
        <f t="shared" si="5"/>
        <v>0</v>
      </c>
      <c r="P43"/>
      <c r="Q43"/>
      <c r="S43"/>
      <c r="X43" s="16">
        <f t="shared" si="6"/>
        <v>0</v>
      </c>
      <c r="Y43" s="18"/>
      <c r="Z43" s="21">
        <f t="shared" si="3"/>
        <v>0</v>
      </c>
      <c r="AA43" s="36" t="s">
        <v>120</v>
      </c>
      <c r="AB43" s="22"/>
      <c r="AC43" s="22"/>
      <c r="AE43" s="18"/>
      <c r="AL43" s="20"/>
    </row>
    <row r="44" spans="1:38" x14ac:dyDescent="0.25">
      <c r="A44" s="44" t="s">
        <v>87</v>
      </c>
      <c r="B44" s="44" t="s">
        <v>352</v>
      </c>
      <c r="C44" s="44">
        <v>8</v>
      </c>
      <c r="D44" s="38">
        <v>29</v>
      </c>
      <c r="E44" s="30">
        <v>25</v>
      </c>
      <c r="F44" s="35"/>
      <c r="G44" s="35"/>
      <c r="H44" s="35"/>
      <c r="I44" s="35"/>
      <c r="J44" s="16">
        <f t="shared" si="4"/>
        <v>0</v>
      </c>
      <c r="K44" s="34"/>
      <c r="L44" s="34"/>
      <c r="M44" s="34"/>
      <c r="N44" s="34"/>
      <c r="O44" s="16">
        <f t="shared" si="5"/>
        <v>0</v>
      </c>
      <c r="P44" s="32"/>
      <c r="Q44" s="32"/>
      <c r="R44" s="32"/>
      <c r="S44" s="32"/>
      <c r="X44" s="16">
        <f t="shared" si="6"/>
        <v>0</v>
      </c>
      <c r="Y44" s="18"/>
      <c r="Z44" s="21">
        <f t="shared" si="3"/>
        <v>0</v>
      </c>
      <c r="AA44" s="36" t="s">
        <v>120</v>
      </c>
      <c r="AB44" s="8"/>
      <c r="AC44" s="15"/>
      <c r="AD44" s="34"/>
      <c r="AE44" s="18"/>
      <c r="AL44" s="20"/>
    </row>
    <row r="45" spans="1:38" x14ac:dyDescent="0.25">
      <c r="A45" s="44" t="s">
        <v>234</v>
      </c>
      <c r="B45" s="44" t="s">
        <v>387</v>
      </c>
      <c r="C45" s="44">
        <v>8</v>
      </c>
      <c r="D45" s="38">
        <v>29</v>
      </c>
      <c r="E45" s="30">
        <v>25</v>
      </c>
      <c r="F45" s="35"/>
      <c r="G45" s="35"/>
      <c r="H45" s="35"/>
      <c r="I45" s="34"/>
      <c r="J45" s="16">
        <f t="shared" si="4"/>
        <v>0</v>
      </c>
      <c r="K45" s="35"/>
      <c r="L45" s="34"/>
      <c r="M45" s="34"/>
      <c r="N45" s="34"/>
      <c r="O45" s="16">
        <f t="shared" si="5"/>
        <v>0</v>
      </c>
      <c r="P45" s="32"/>
      <c r="Q45" s="32"/>
      <c r="R45"/>
      <c r="S45"/>
      <c r="X45" s="16">
        <f t="shared" si="6"/>
        <v>0</v>
      </c>
      <c r="Y45" s="18"/>
      <c r="Z45" s="21">
        <f t="shared" si="3"/>
        <v>0</v>
      </c>
      <c r="AA45" t="s">
        <v>177</v>
      </c>
      <c r="AB45" s="15"/>
      <c r="AC45" s="22"/>
      <c r="AD45" s="34"/>
      <c r="AE45" s="18"/>
      <c r="AL45" s="20"/>
    </row>
    <row r="46" spans="1:38" x14ac:dyDescent="0.25">
      <c r="A46" s="44" t="s">
        <v>16</v>
      </c>
      <c r="B46" s="44" t="s">
        <v>405</v>
      </c>
      <c r="C46" s="44">
        <v>8</v>
      </c>
      <c r="D46" s="38">
        <v>29</v>
      </c>
      <c r="E46" s="30">
        <v>25</v>
      </c>
      <c r="F46" s="34"/>
      <c r="G46" s="34"/>
      <c r="H46" s="34"/>
      <c r="I46" s="34"/>
      <c r="J46" s="16">
        <f t="shared" si="4"/>
        <v>0</v>
      </c>
      <c r="K46" s="34"/>
      <c r="L46" s="34"/>
      <c r="M46" s="34"/>
      <c r="N46" s="34"/>
      <c r="O46" s="16">
        <f t="shared" si="5"/>
        <v>0</v>
      </c>
      <c r="X46" s="16">
        <f t="shared" si="6"/>
        <v>0</v>
      </c>
      <c r="Y46" s="18"/>
      <c r="Z46" s="21">
        <f t="shared" si="3"/>
        <v>0</v>
      </c>
      <c r="AA46" t="s">
        <v>120</v>
      </c>
      <c r="AB46" s="15"/>
      <c r="AC46" s="22"/>
      <c r="AD46" s="34"/>
      <c r="AE46" s="18"/>
      <c r="AL46" s="20"/>
    </row>
    <row r="47" spans="1:38" x14ac:dyDescent="0.25">
      <c r="A47" s="44" t="s">
        <v>403</v>
      </c>
      <c r="B47" s="44" t="s">
        <v>405</v>
      </c>
      <c r="C47" s="44">
        <v>8</v>
      </c>
      <c r="D47" s="38">
        <v>29</v>
      </c>
      <c r="E47" s="30">
        <v>25</v>
      </c>
      <c r="F47" s="35"/>
      <c r="G47" s="35"/>
      <c r="H47" s="35"/>
      <c r="I47" s="35"/>
      <c r="J47" s="16">
        <f t="shared" si="4"/>
        <v>0</v>
      </c>
      <c r="K47" s="35"/>
      <c r="L47" s="31"/>
      <c r="M47" s="34"/>
      <c r="N47" s="34"/>
      <c r="O47" s="16">
        <f t="shared" si="5"/>
        <v>0</v>
      </c>
      <c r="P47" s="32"/>
      <c r="Q47" s="32"/>
      <c r="R47" s="32"/>
      <c r="S47" s="32"/>
      <c r="T47" s="32"/>
      <c r="U47" s="32"/>
      <c r="X47" s="16">
        <f t="shared" si="6"/>
        <v>0</v>
      </c>
      <c r="Y47" s="18"/>
      <c r="Z47" s="21">
        <f t="shared" si="3"/>
        <v>0</v>
      </c>
      <c r="AA47" t="s">
        <v>120</v>
      </c>
      <c r="AB47" s="1"/>
      <c r="AC47" s="15"/>
      <c r="AD47" s="34"/>
      <c r="AE47" s="18"/>
      <c r="AL47" s="20"/>
    </row>
    <row r="48" spans="1:38" x14ac:dyDescent="0.25">
      <c r="A48" s="35" t="s">
        <v>461</v>
      </c>
      <c r="B48" s="35" t="s">
        <v>577</v>
      </c>
      <c r="C48" s="44"/>
      <c r="D48" s="38"/>
      <c r="E48" s="30"/>
      <c r="F48" s="35"/>
      <c r="G48" s="35"/>
      <c r="H48" s="35"/>
      <c r="I48" s="35"/>
      <c r="J48" s="16">
        <f t="shared" si="4"/>
        <v>0</v>
      </c>
      <c r="K48" s="35"/>
      <c r="L48" s="31"/>
      <c r="M48" s="34"/>
      <c r="N48" s="34"/>
      <c r="O48" s="16">
        <f t="shared" si="5"/>
        <v>0</v>
      </c>
      <c r="P48" s="35"/>
      <c r="Q48" s="35"/>
      <c r="R48" s="35"/>
      <c r="S48" s="35"/>
      <c r="T48" s="35"/>
      <c r="U48" s="35"/>
      <c r="X48" s="16">
        <f t="shared" si="6"/>
        <v>0</v>
      </c>
      <c r="Y48" s="18"/>
      <c r="Z48" s="21">
        <f t="shared" si="3"/>
        <v>0</v>
      </c>
      <c r="AA48" t="s">
        <v>120</v>
      </c>
      <c r="AB48" s="1"/>
      <c r="AC48" s="15"/>
      <c r="AD48" s="34"/>
      <c r="AE48" s="18"/>
      <c r="AL48" s="20"/>
    </row>
    <row r="49" spans="1:38" x14ac:dyDescent="0.25">
      <c r="A49" s="44" t="s">
        <v>203</v>
      </c>
      <c r="B49" s="44" t="s">
        <v>204</v>
      </c>
      <c r="C49" s="44">
        <v>7</v>
      </c>
      <c r="D49" s="38">
        <v>34</v>
      </c>
      <c r="E49" s="30">
        <v>27</v>
      </c>
      <c r="F49" s="35">
        <v>80383</v>
      </c>
      <c r="G49" s="35">
        <v>80464</v>
      </c>
      <c r="H49" s="35">
        <v>80466</v>
      </c>
      <c r="I49" s="35">
        <v>80469</v>
      </c>
      <c r="J49" s="16">
        <f t="shared" si="4"/>
        <v>4</v>
      </c>
      <c r="K49" s="31"/>
      <c r="L49" s="34"/>
      <c r="M49" s="34"/>
      <c r="N49" s="34"/>
      <c r="O49" s="16">
        <f t="shared" si="5"/>
        <v>0</v>
      </c>
      <c r="P49" s="35">
        <v>80383</v>
      </c>
      <c r="Q49" s="35">
        <v>80464</v>
      </c>
      <c r="R49" s="35">
        <v>80466</v>
      </c>
      <c r="S49" s="35">
        <v>80469</v>
      </c>
      <c r="T49" s="35">
        <v>80383</v>
      </c>
      <c r="U49" s="35">
        <v>80464</v>
      </c>
      <c r="V49" s="35">
        <v>80466</v>
      </c>
      <c r="W49" s="35">
        <v>80469</v>
      </c>
      <c r="X49" s="16">
        <f t="shared" si="6"/>
        <v>8</v>
      </c>
      <c r="Y49" s="18"/>
      <c r="Z49" s="21">
        <f t="shared" si="3"/>
        <v>400</v>
      </c>
      <c r="AA49" s="36" t="s">
        <v>120</v>
      </c>
      <c r="AB49" s="15">
        <v>44503</v>
      </c>
      <c r="AC49" s="15"/>
      <c r="AD49" s="34"/>
      <c r="AE49" s="18"/>
      <c r="AL49" s="20"/>
    </row>
    <row r="50" spans="1:38" x14ac:dyDescent="0.25">
      <c r="A50" s="44" t="s">
        <v>38</v>
      </c>
      <c r="B50" s="44" t="s">
        <v>39</v>
      </c>
      <c r="C50" s="44">
        <v>7</v>
      </c>
      <c r="D50" s="38">
        <v>34</v>
      </c>
      <c r="E50" s="30">
        <v>27</v>
      </c>
      <c r="F50" s="35">
        <v>80057</v>
      </c>
      <c r="G50" s="35">
        <v>80382</v>
      </c>
      <c r="H50" s="35"/>
      <c r="I50" s="35"/>
      <c r="J50" s="16">
        <f t="shared" si="4"/>
        <v>2</v>
      </c>
      <c r="K50" s="35">
        <v>80063</v>
      </c>
      <c r="L50" s="35">
        <v>80252</v>
      </c>
      <c r="M50" s="34">
        <v>80291</v>
      </c>
      <c r="N50" s="34"/>
      <c r="O50" s="16">
        <f t="shared" si="5"/>
        <v>3</v>
      </c>
      <c r="P50" s="35">
        <v>80057</v>
      </c>
      <c r="Q50" s="35">
        <v>80382</v>
      </c>
      <c r="R50" s="35"/>
      <c r="S50" s="35"/>
      <c r="T50" s="35">
        <v>80057</v>
      </c>
      <c r="U50" s="35">
        <v>80382</v>
      </c>
      <c r="V50" s="35"/>
      <c r="W50" s="35"/>
      <c r="X50" s="16">
        <f t="shared" si="6"/>
        <v>4</v>
      </c>
      <c r="Y50" s="18"/>
      <c r="Z50" s="21">
        <f t="shared" si="3"/>
        <v>290</v>
      </c>
      <c r="AA50" s="36" t="s">
        <v>120</v>
      </c>
      <c r="AB50" s="15">
        <v>44503</v>
      </c>
      <c r="AC50" s="15"/>
      <c r="AD50" s="34"/>
      <c r="AE50" s="18"/>
      <c r="AL50" s="20"/>
    </row>
    <row r="51" spans="1:38" x14ac:dyDescent="0.25">
      <c r="A51" s="31" t="s">
        <v>71</v>
      </c>
      <c r="B51" s="31" t="s">
        <v>135</v>
      </c>
      <c r="C51" s="31">
        <v>6</v>
      </c>
      <c r="D51" s="38">
        <v>40</v>
      </c>
      <c r="E51" s="30">
        <v>29</v>
      </c>
      <c r="F51" s="35">
        <v>80060</v>
      </c>
      <c r="G51" s="35">
        <v>80379</v>
      </c>
      <c r="H51" s="35">
        <v>80463</v>
      </c>
      <c r="I51" s="35"/>
      <c r="J51" s="16">
        <f t="shared" si="4"/>
        <v>3</v>
      </c>
      <c r="K51" s="35">
        <v>80293</v>
      </c>
      <c r="L51" s="34"/>
      <c r="M51" s="34"/>
      <c r="N51" s="34"/>
      <c r="O51" s="16">
        <f t="shared" si="5"/>
        <v>1</v>
      </c>
      <c r="P51" s="35">
        <v>80060</v>
      </c>
      <c r="Q51" s="35">
        <v>80379</v>
      </c>
      <c r="R51" s="35">
        <v>80463</v>
      </c>
      <c r="S51" s="35"/>
      <c r="T51" s="35">
        <v>80060</v>
      </c>
      <c r="U51" s="35">
        <v>80379</v>
      </c>
      <c r="V51" s="35">
        <v>80463</v>
      </c>
      <c r="W51" s="35"/>
      <c r="X51" s="16">
        <f t="shared" si="6"/>
        <v>6</v>
      </c>
      <c r="Y51" s="18"/>
      <c r="Z51" s="21">
        <f t="shared" si="3"/>
        <v>330</v>
      </c>
      <c r="AA51" s="36" t="s">
        <v>120</v>
      </c>
      <c r="AB51" s="15">
        <v>44503</v>
      </c>
      <c r="AC51" s="15"/>
      <c r="AD51" s="34"/>
      <c r="AE51" s="18"/>
      <c r="AL51" s="20"/>
    </row>
    <row r="52" spans="1:38" x14ac:dyDescent="0.25">
      <c r="A52" s="44" t="s">
        <v>448</v>
      </c>
      <c r="B52" s="31" t="s">
        <v>437</v>
      </c>
      <c r="C52" s="44">
        <v>8</v>
      </c>
      <c r="D52" s="38">
        <v>29</v>
      </c>
      <c r="E52" s="30">
        <v>25</v>
      </c>
      <c r="F52" s="31"/>
      <c r="G52" s="31"/>
      <c r="H52" s="31"/>
      <c r="I52" s="34"/>
      <c r="J52" s="16">
        <f t="shared" si="4"/>
        <v>0</v>
      </c>
      <c r="K52" s="34"/>
      <c r="L52" s="34"/>
      <c r="M52" s="34"/>
      <c r="N52" s="34"/>
      <c r="O52" s="16">
        <f t="shared" si="5"/>
        <v>0</v>
      </c>
      <c r="P52"/>
      <c r="Q52"/>
      <c r="S52"/>
      <c r="X52" s="16">
        <f t="shared" si="6"/>
        <v>0</v>
      </c>
      <c r="Y52" s="18"/>
      <c r="Z52" s="21">
        <f t="shared" si="3"/>
        <v>0</v>
      </c>
      <c r="AA52" t="s">
        <v>120</v>
      </c>
      <c r="AB52" s="15"/>
      <c r="AC52" s="18"/>
      <c r="AD52" s="34"/>
      <c r="AL52" s="20"/>
    </row>
    <row r="53" spans="1:38" x14ac:dyDescent="0.25">
      <c r="A53" s="44" t="s">
        <v>384</v>
      </c>
      <c r="B53" s="44" t="s">
        <v>437</v>
      </c>
      <c r="C53" s="44">
        <v>8</v>
      </c>
      <c r="D53" s="38">
        <v>29</v>
      </c>
      <c r="E53" s="30">
        <v>25</v>
      </c>
      <c r="F53" s="34"/>
      <c r="G53" s="34"/>
      <c r="H53" s="34"/>
      <c r="I53" s="34"/>
      <c r="J53" s="16">
        <f t="shared" si="4"/>
        <v>0</v>
      </c>
      <c r="K53" s="34"/>
      <c r="L53" s="34"/>
      <c r="M53" s="34"/>
      <c r="N53" s="34"/>
      <c r="O53" s="16">
        <f t="shared" ref="O53:O108" si="10">COUNT(K53:N53)</f>
        <v>0</v>
      </c>
      <c r="P53"/>
      <c r="Q53"/>
      <c r="S53"/>
      <c r="X53" s="16">
        <f t="shared" si="6"/>
        <v>0</v>
      </c>
      <c r="Y53" s="18"/>
      <c r="Z53" s="21">
        <f t="shared" si="3"/>
        <v>0</v>
      </c>
      <c r="AA53" t="s">
        <v>120</v>
      </c>
      <c r="AB53" s="15"/>
      <c r="AC53" s="18"/>
      <c r="AD53" s="34"/>
      <c r="AE53" s="18"/>
      <c r="AL53" s="20"/>
    </row>
    <row r="54" spans="1:38" x14ac:dyDescent="0.25">
      <c r="A54" s="44" t="s">
        <v>436</v>
      </c>
      <c r="B54" s="44" t="s">
        <v>437</v>
      </c>
      <c r="C54" s="44">
        <v>8</v>
      </c>
      <c r="D54" s="38">
        <v>29</v>
      </c>
      <c r="E54" s="30">
        <v>25</v>
      </c>
      <c r="F54" s="34"/>
      <c r="G54" s="34"/>
      <c r="H54" s="34"/>
      <c r="I54" s="34"/>
      <c r="J54" s="16">
        <f t="shared" si="4"/>
        <v>0</v>
      </c>
      <c r="K54" s="34"/>
      <c r="L54" s="34"/>
      <c r="M54" s="34"/>
      <c r="N54" s="34"/>
      <c r="O54" s="16">
        <f t="shared" si="10"/>
        <v>0</v>
      </c>
      <c r="P54"/>
      <c r="Q54"/>
      <c r="S54"/>
      <c r="X54" s="16">
        <f t="shared" ref="X54:X108" si="11">COUNT(P54:W54)</f>
        <v>0</v>
      </c>
      <c r="Y54" s="18"/>
      <c r="Z54" s="21">
        <f t="shared" si="3"/>
        <v>0</v>
      </c>
      <c r="AA54" t="s">
        <v>120</v>
      </c>
      <c r="AB54" s="15"/>
      <c r="AC54" s="22"/>
      <c r="AD54" s="34"/>
      <c r="AE54" s="18"/>
    </row>
    <row r="55" spans="1:38" x14ac:dyDescent="0.25">
      <c r="A55" s="44" t="s">
        <v>47</v>
      </c>
      <c r="B55" s="44" t="s">
        <v>130</v>
      </c>
      <c r="C55" s="44">
        <v>8</v>
      </c>
      <c r="D55" s="38">
        <v>29</v>
      </c>
      <c r="E55" s="30">
        <v>25</v>
      </c>
      <c r="F55" s="31"/>
      <c r="G55" s="31"/>
      <c r="H55" s="34"/>
      <c r="I55" s="34"/>
      <c r="J55" s="16">
        <f t="shared" si="4"/>
        <v>0</v>
      </c>
      <c r="K55" s="34"/>
      <c r="L55" s="34"/>
      <c r="M55" s="34"/>
      <c r="N55" s="34"/>
      <c r="O55" s="16">
        <f t="shared" si="10"/>
        <v>0</v>
      </c>
      <c r="P55"/>
      <c r="Q55"/>
      <c r="S55"/>
      <c r="X55" s="16">
        <f t="shared" si="11"/>
        <v>0</v>
      </c>
      <c r="Y55" s="18"/>
      <c r="Z55" s="21">
        <f t="shared" si="3"/>
        <v>0</v>
      </c>
      <c r="AA55" s="36" t="s">
        <v>120</v>
      </c>
      <c r="AB55" s="15"/>
      <c r="AC55" s="18"/>
      <c r="AD55" s="34"/>
      <c r="AE55" s="18"/>
    </row>
    <row r="56" spans="1:38" x14ac:dyDescent="0.25">
      <c r="A56" s="44" t="s">
        <v>293</v>
      </c>
      <c r="B56" s="44" t="s">
        <v>198</v>
      </c>
      <c r="C56" s="44">
        <v>8</v>
      </c>
      <c r="D56" s="38">
        <v>29</v>
      </c>
      <c r="E56" s="30">
        <v>25</v>
      </c>
      <c r="F56" s="34"/>
      <c r="G56" s="34"/>
      <c r="H56" s="34"/>
      <c r="I56" s="34"/>
      <c r="J56" s="16">
        <f t="shared" si="4"/>
        <v>0</v>
      </c>
      <c r="K56" s="34"/>
      <c r="L56" s="34"/>
      <c r="M56" s="34"/>
      <c r="N56" s="34"/>
      <c r="O56" s="16">
        <f t="shared" si="10"/>
        <v>0</v>
      </c>
      <c r="P56"/>
      <c r="Q56"/>
      <c r="S56"/>
      <c r="X56" s="16">
        <f t="shared" si="11"/>
        <v>0</v>
      </c>
      <c r="Y56" s="18"/>
      <c r="Z56" s="21">
        <f t="shared" si="3"/>
        <v>0</v>
      </c>
      <c r="AA56" s="36" t="s">
        <v>120</v>
      </c>
      <c r="AB56" s="22"/>
      <c r="AC56" s="15"/>
      <c r="AD56" s="34"/>
      <c r="AE56" s="18"/>
    </row>
    <row r="57" spans="1:38" x14ac:dyDescent="0.25">
      <c r="A57" s="44" t="s">
        <v>393</v>
      </c>
      <c r="B57" s="44" t="s">
        <v>453</v>
      </c>
      <c r="C57" s="44">
        <v>8</v>
      </c>
      <c r="D57" s="38">
        <v>29</v>
      </c>
      <c r="E57" s="30">
        <v>25</v>
      </c>
      <c r="F57" s="35">
        <v>80135</v>
      </c>
      <c r="G57" s="35">
        <v>80136</v>
      </c>
      <c r="H57" s="35">
        <v>80137</v>
      </c>
      <c r="I57" s="35">
        <v>80139</v>
      </c>
      <c r="J57" s="16">
        <f t="shared" si="4"/>
        <v>4</v>
      </c>
      <c r="K57" s="35"/>
      <c r="L57" s="34"/>
      <c r="M57" s="34"/>
      <c r="N57" s="34"/>
      <c r="O57" s="16">
        <f t="shared" si="10"/>
        <v>0</v>
      </c>
      <c r="P57" s="35">
        <v>80135</v>
      </c>
      <c r="Q57" s="35"/>
      <c r="R57" s="35">
        <v>80137</v>
      </c>
      <c r="S57" s="35">
        <v>80139</v>
      </c>
      <c r="T57" s="35">
        <v>80135</v>
      </c>
      <c r="U57" s="35">
        <v>80136</v>
      </c>
      <c r="V57" s="35">
        <v>80137</v>
      </c>
      <c r="W57" s="35">
        <v>80139</v>
      </c>
      <c r="X57" s="16">
        <f t="shared" si="11"/>
        <v>7</v>
      </c>
      <c r="Y57" s="18"/>
      <c r="Z57" s="21">
        <f t="shared" si="3"/>
        <v>370</v>
      </c>
      <c r="AA57" t="s">
        <v>120</v>
      </c>
      <c r="AB57" s="8">
        <v>44503</v>
      </c>
      <c r="AC57" s="18"/>
      <c r="AD57" s="34"/>
      <c r="AE57" s="18"/>
    </row>
    <row r="58" spans="1:38" x14ac:dyDescent="0.25">
      <c r="A58" s="44" t="s">
        <v>382</v>
      </c>
      <c r="B58" s="44" t="s">
        <v>383</v>
      </c>
      <c r="C58" s="44">
        <v>8</v>
      </c>
      <c r="D58" s="38">
        <v>29</v>
      </c>
      <c r="E58" s="30">
        <v>25</v>
      </c>
      <c r="F58" s="34"/>
      <c r="G58" s="34"/>
      <c r="H58" s="34"/>
      <c r="I58" s="34"/>
      <c r="J58" s="16">
        <f t="shared" si="4"/>
        <v>0</v>
      </c>
      <c r="K58" s="34"/>
      <c r="L58" s="34"/>
      <c r="M58" s="34"/>
      <c r="N58" s="34"/>
      <c r="O58" s="16">
        <f t="shared" si="10"/>
        <v>0</v>
      </c>
      <c r="P58"/>
      <c r="Q58"/>
      <c r="S58"/>
      <c r="X58" s="16">
        <f t="shared" si="11"/>
        <v>0</v>
      </c>
      <c r="Y58" s="18"/>
      <c r="Z58" s="21">
        <f t="shared" si="3"/>
        <v>0</v>
      </c>
      <c r="AA58" t="s">
        <v>120</v>
      </c>
      <c r="AB58" s="15"/>
      <c r="AC58" s="18"/>
      <c r="AE58" s="18"/>
    </row>
    <row r="59" spans="1:38" x14ac:dyDescent="0.25">
      <c r="A59" s="44" t="s">
        <v>391</v>
      </c>
      <c r="B59" s="44" t="s">
        <v>383</v>
      </c>
      <c r="C59" s="44">
        <v>8</v>
      </c>
      <c r="D59" s="38">
        <v>29</v>
      </c>
      <c r="E59" s="30">
        <v>25</v>
      </c>
      <c r="F59" s="34"/>
      <c r="G59" s="34"/>
      <c r="H59" s="34"/>
      <c r="I59" s="34"/>
      <c r="J59" s="16">
        <f t="shared" si="4"/>
        <v>0</v>
      </c>
      <c r="K59" s="34"/>
      <c r="L59" s="34"/>
      <c r="M59" s="34"/>
      <c r="N59" s="34"/>
      <c r="O59" s="16">
        <f t="shared" si="10"/>
        <v>0</v>
      </c>
      <c r="P59"/>
      <c r="Q59"/>
      <c r="S59"/>
      <c r="X59" s="16">
        <f t="shared" si="11"/>
        <v>0</v>
      </c>
      <c r="Y59" s="18"/>
      <c r="Z59" s="21">
        <f t="shared" si="3"/>
        <v>0</v>
      </c>
      <c r="AA59" t="s">
        <v>120</v>
      </c>
      <c r="AB59" s="22"/>
      <c r="AC59" s="18"/>
      <c r="AE59" s="18"/>
    </row>
    <row r="60" spans="1:38" x14ac:dyDescent="0.25">
      <c r="A60" s="44" t="s">
        <v>147</v>
      </c>
      <c r="B60" s="44" t="s">
        <v>148</v>
      </c>
      <c r="C60" s="44">
        <v>7</v>
      </c>
      <c r="D60" s="38">
        <v>34</v>
      </c>
      <c r="E60" s="30">
        <v>27</v>
      </c>
      <c r="F60" s="35"/>
      <c r="G60" s="35"/>
      <c r="H60" s="35"/>
      <c r="I60" s="34"/>
      <c r="J60" s="16">
        <f t="shared" ref="J60:J108" si="12">COUNT(F60:I60)</f>
        <v>0</v>
      </c>
      <c r="K60" s="34"/>
      <c r="L60" s="34"/>
      <c r="M60" s="34"/>
      <c r="N60" s="34"/>
      <c r="O60" s="16">
        <f t="shared" si="10"/>
        <v>0</v>
      </c>
      <c r="P60" s="35"/>
      <c r="Q60" s="35"/>
      <c r="R60" s="35"/>
      <c r="S60" s="35"/>
      <c r="T60" s="35"/>
      <c r="U60" s="35"/>
      <c r="X60" s="16">
        <f t="shared" si="11"/>
        <v>0</v>
      </c>
      <c r="Y60" s="18"/>
      <c r="Z60" s="21">
        <f t="shared" si="3"/>
        <v>0</v>
      </c>
      <c r="AA60" s="36" t="s">
        <v>120</v>
      </c>
      <c r="AB60" s="22"/>
      <c r="AC60" s="18"/>
      <c r="AE60" s="18"/>
    </row>
    <row r="61" spans="1:38" x14ac:dyDescent="0.25">
      <c r="A61" s="44" t="s">
        <v>27</v>
      </c>
      <c r="B61" s="44" t="s">
        <v>452</v>
      </c>
      <c r="C61" s="44">
        <v>8</v>
      </c>
      <c r="D61" s="38">
        <v>29</v>
      </c>
      <c r="E61" s="30">
        <v>25</v>
      </c>
      <c r="F61" s="35"/>
      <c r="G61" s="35"/>
      <c r="H61" s="35"/>
      <c r="I61" s="35"/>
      <c r="J61" s="16">
        <f t="shared" si="12"/>
        <v>0</v>
      </c>
      <c r="K61" s="34"/>
      <c r="L61" s="34"/>
      <c r="M61" s="34"/>
      <c r="N61" s="34"/>
      <c r="O61" s="16">
        <f t="shared" si="10"/>
        <v>0</v>
      </c>
      <c r="P61" s="35"/>
      <c r="Q61" s="35"/>
      <c r="R61" s="35"/>
      <c r="S61" s="35"/>
      <c r="T61" s="35"/>
      <c r="U61" s="35"/>
      <c r="V61" s="35"/>
      <c r="W61" s="35"/>
      <c r="X61" s="16">
        <f t="shared" si="11"/>
        <v>0</v>
      </c>
      <c r="Y61" s="18"/>
      <c r="Z61" s="21">
        <f t="shared" si="3"/>
        <v>0</v>
      </c>
      <c r="AA61" t="s">
        <v>120</v>
      </c>
      <c r="AB61" s="22"/>
      <c r="AC61" s="18"/>
      <c r="AE61" s="18"/>
    </row>
    <row r="62" spans="1:38" x14ac:dyDescent="0.25">
      <c r="A62" s="44" t="s">
        <v>370</v>
      </c>
      <c r="B62" s="44" t="s">
        <v>371</v>
      </c>
      <c r="C62" s="44">
        <v>8</v>
      </c>
      <c r="D62" s="38">
        <v>29</v>
      </c>
      <c r="E62" s="30">
        <v>25</v>
      </c>
      <c r="F62" s="31"/>
      <c r="G62" s="31"/>
      <c r="H62" s="34"/>
      <c r="I62" s="34"/>
      <c r="J62" s="16">
        <f t="shared" si="12"/>
        <v>0</v>
      </c>
      <c r="K62" s="34"/>
      <c r="L62" s="34"/>
      <c r="M62" s="34"/>
      <c r="N62" s="31"/>
      <c r="O62" s="16">
        <f t="shared" si="10"/>
        <v>0</v>
      </c>
      <c r="P62"/>
      <c r="Q62"/>
      <c r="S62"/>
      <c r="X62" s="16">
        <f t="shared" si="11"/>
        <v>0</v>
      </c>
      <c r="Y62" s="18"/>
      <c r="Z62" s="21">
        <f t="shared" si="3"/>
        <v>0</v>
      </c>
      <c r="AA62" s="36" t="s">
        <v>120</v>
      </c>
      <c r="AB62" s="22"/>
      <c r="AC62" s="18"/>
      <c r="AE62" s="18"/>
    </row>
    <row r="63" spans="1:38" x14ac:dyDescent="0.25">
      <c r="A63" s="44" t="s">
        <v>82</v>
      </c>
      <c r="B63" s="44" t="s">
        <v>83</v>
      </c>
      <c r="C63" s="44">
        <v>6</v>
      </c>
      <c r="D63" s="38">
        <v>40</v>
      </c>
      <c r="E63" s="30">
        <v>29</v>
      </c>
      <c r="F63" s="35"/>
      <c r="G63" s="35"/>
      <c r="H63" s="34"/>
      <c r="I63" s="34"/>
      <c r="J63" s="16">
        <f t="shared" si="12"/>
        <v>0</v>
      </c>
      <c r="K63" s="34"/>
      <c r="L63" s="34"/>
      <c r="M63" s="34"/>
      <c r="N63" s="34"/>
      <c r="O63" s="16">
        <f t="shared" si="10"/>
        <v>0</v>
      </c>
      <c r="P63" s="35"/>
      <c r="Q63" s="35"/>
      <c r="R63" s="35"/>
      <c r="S63" s="35"/>
      <c r="X63" s="16">
        <f t="shared" si="11"/>
        <v>0</v>
      </c>
      <c r="Y63" s="18"/>
      <c r="Z63" s="21">
        <f t="shared" si="3"/>
        <v>0</v>
      </c>
      <c r="AA63" s="36" t="s">
        <v>120</v>
      </c>
      <c r="AB63" s="22"/>
      <c r="AC63" s="18"/>
      <c r="AE63" s="18"/>
    </row>
    <row r="64" spans="1:38" x14ac:dyDescent="0.25">
      <c r="A64" s="44" t="s">
        <v>38</v>
      </c>
      <c r="B64" s="44" t="s">
        <v>304</v>
      </c>
      <c r="C64" s="44">
        <v>7</v>
      </c>
      <c r="D64" s="38">
        <v>34</v>
      </c>
      <c r="E64" s="30">
        <v>27</v>
      </c>
      <c r="F64" s="35"/>
      <c r="G64" s="35"/>
      <c r="H64" s="34"/>
      <c r="I64" s="34"/>
      <c r="J64" s="16">
        <f t="shared" si="12"/>
        <v>0</v>
      </c>
      <c r="K64" s="34"/>
      <c r="L64" s="34"/>
      <c r="M64" s="34"/>
      <c r="N64" s="34"/>
      <c r="O64" s="16">
        <f t="shared" si="10"/>
        <v>0</v>
      </c>
      <c r="P64" s="35"/>
      <c r="Q64" s="35"/>
      <c r="R64" s="35"/>
      <c r="S64" s="35"/>
      <c r="T64" s="32"/>
      <c r="X64" s="16">
        <f t="shared" si="11"/>
        <v>0</v>
      </c>
      <c r="Y64" s="18"/>
      <c r="Z64" s="21">
        <f t="shared" si="3"/>
        <v>0</v>
      </c>
      <c r="AA64" s="36" t="s">
        <v>120</v>
      </c>
      <c r="AB64" s="33"/>
      <c r="AC64" s="18"/>
      <c r="AE64" s="18"/>
    </row>
    <row r="65" spans="1:35" x14ac:dyDescent="0.25">
      <c r="A65" s="44" t="s">
        <v>54</v>
      </c>
      <c r="B65" s="44" t="s">
        <v>55</v>
      </c>
      <c r="C65" s="44">
        <v>6</v>
      </c>
      <c r="D65" s="38">
        <v>40</v>
      </c>
      <c r="E65" s="30">
        <v>29</v>
      </c>
      <c r="F65" s="35">
        <v>80056</v>
      </c>
      <c r="G65" s="35"/>
      <c r="H65" s="35"/>
      <c r="I65" s="34"/>
      <c r="J65" s="16">
        <f t="shared" si="12"/>
        <v>1</v>
      </c>
      <c r="K65" s="34">
        <v>80291</v>
      </c>
      <c r="L65" s="34"/>
      <c r="M65" s="34"/>
      <c r="N65" s="34"/>
      <c r="O65" s="16">
        <f t="shared" si="10"/>
        <v>1</v>
      </c>
      <c r="P65" s="35">
        <v>80056</v>
      </c>
      <c r="Q65" s="35"/>
      <c r="R65" s="35">
        <v>80056</v>
      </c>
      <c r="S65" s="35"/>
      <c r="T65" s="35"/>
      <c r="U65" s="35"/>
      <c r="X65" s="16">
        <f t="shared" si="11"/>
        <v>2</v>
      </c>
      <c r="Y65" s="18"/>
      <c r="Z65" s="21">
        <f t="shared" si="3"/>
        <v>130</v>
      </c>
      <c r="AA65" s="36" t="s">
        <v>120</v>
      </c>
      <c r="AB65" s="22">
        <v>44503</v>
      </c>
      <c r="AC65" s="18"/>
      <c r="AE65" s="18"/>
      <c r="AF65"/>
      <c r="AG65"/>
      <c r="AH65"/>
      <c r="AI65"/>
    </row>
    <row r="66" spans="1:35" x14ac:dyDescent="0.25">
      <c r="A66" s="44" t="s">
        <v>239</v>
      </c>
      <c r="B66" s="44" t="s">
        <v>126</v>
      </c>
      <c r="C66" s="44">
        <v>7</v>
      </c>
      <c r="D66" s="38">
        <v>34</v>
      </c>
      <c r="E66" s="30">
        <v>27</v>
      </c>
      <c r="F66" s="35"/>
      <c r="G66" s="35"/>
      <c r="H66" s="31"/>
      <c r="I66" s="34"/>
      <c r="J66" s="16">
        <f t="shared" si="12"/>
        <v>0</v>
      </c>
      <c r="K66" s="34"/>
      <c r="L66" s="34"/>
      <c r="M66" s="34"/>
      <c r="N66" s="31"/>
      <c r="O66" s="16">
        <f t="shared" si="10"/>
        <v>0</v>
      </c>
      <c r="P66" s="35"/>
      <c r="Q66" s="35"/>
      <c r="R66" s="35"/>
      <c r="S66" s="35"/>
      <c r="X66" s="16">
        <f t="shared" si="11"/>
        <v>0</v>
      </c>
      <c r="Y66" s="18"/>
      <c r="Z66" s="21">
        <f t="shared" si="3"/>
        <v>0</v>
      </c>
      <c r="AA66" s="37" t="s">
        <v>177</v>
      </c>
      <c r="AB66" s="22"/>
      <c r="AC66" s="18"/>
      <c r="AE66" s="18"/>
      <c r="AF66"/>
      <c r="AG66"/>
      <c r="AH66"/>
      <c r="AI66"/>
    </row>
    <row r="67" spans="1:35" x14ac:dyDescent="0.25">
      <c r="A67" s="35" t="s">
        <v>36</v>
      </c>
      <c r="B67" s="35" t="s">
        <v>587</v>
      </c>
      <c r="C67" s="44"/>
      <c r="D67" s="38"/>
      <c r="E67" s="30"/>
      <c r="F67" s="35">
        <v>80062</v>
      </c>
      <c r="G67" s="35">
        <v>80468</v>
      </c>
      <c r="H67" s="31"/>
      <c r="I67" s="34"/>
      <c r="J67" s="16">
        <f t="shared" si="12"/>
        <v>2</v>
      </c>
      <c r="K67" s="34"/>
      <c r="L67" s="34"/>
      <c r="M67" s="34"/>
      <c r="N67" s="31"/>
      <c r="O67" s="16">
        <f t="shared" ref="O67" si="13">COUNT(K67:N67)</f>
        <v>0</v>
      </c>
      <c r="P67" s="35">
        <v>80062</v>
      </c>
      <c r="Q67" s="35">
        <v>80468</v>
      </c>
      <c r="R67" s="35">
        <v>80062</v>
      </c>
      <c r="S67" s="35">
        <v>80468</v>
      </c>
      <c r="X67" s="16">
        <f t="shared" ref="X67" si="14">COUNT(P67:W67)</f>
        <v>4</v>
      </c>
      <c r="Y67" s="18"/>
      <c r="Z67" s="21">
        <f t="shared" si="3"/>
        <v>200</v>
      </c>
      <c r="AA67" s="37" t="s">
        <v>120</v>
      </c>
      <c r="AB67" s="22">
        <v>44503</v>
      </c>
      <c r="AC67" s="18"/>
      <c r="AE67" s="18"/>
      <c r="AF67"/>
      <c r="AG67"/>
      <c r="AH67"/>
      <c r="AI67"/>
    </row>
    <row r="68" spans="1:35" x14ac:dyDescent="0.25">
      <c r="A68" s="35" t="s">
        <v>60</v>
      </c>
      <c r="B68" s="35" t="s">
        <v>61</v>
      </c>
      <c r="C68" s="35">
        <v>8</v>
      </c>
      <c r="D68" s="38">
        <v>29</v>
      </c>
      <c r="E68" s="30">
        <v>25</v>
      </c>
      <c r="F68" s="31"/>
      <c r="G68" s="34"/>
      <c r="H68" s="31"/>
      <c r="I68" s="34"/>
      <c r="J68" s="16">
        <f t="shared" si="12"/>
        <v>0</v>
      </c>
      <c r="K68" s="34"/>
      <c r="L68" s="34"/>
      <c r="M68" s="34"/>
      <c r="N68" s="31"/>
      <c r="O68" s="16">
        <f t="shared" si="10"/>
        <v>0</v>
      </c>
      <c r="P68" s="31"/>
      <c r="Q68" s="34"/>
      <c r="R68" s="31"/>
      <c r="S68" s="34"/>
      <c r="X68" s="16">
        <f t="shared" si="11"/>
        <v>0</v>
      </c>
      <c r="Y68" s="18"/>
      <c r="Z68" s="21">
        <f t="shared" si="3"/>
        <v>0</v>
      </c>
      <c r="AA68" s="37" t="s">
        <v>120</v>
      </c>
      <c r="AB68" s="22"/>
      <c r="AC68" s="18"/>
      <c r="AE68" s="18"/>
      <c r="AF68"/>
      <c r="AG68"/>
      <c r="AH68"/>
      <c r="AI68"/>
    </row>
    <row r="69" spans="1:35" x14ac:dyDescent="0.25">
      <c r="A69" s="44" t="s">
        <v>77</v>
      </c>
      <c r="B69" s="44" t="s">
        <v>185</v>
      </c>
      <c r="C69" s="44">
        <v>6</v>
      </c>
      <c r="D69" s="38">
        <v>40</v>
      </c>
      <c r="E69" s="30">
        <v>29</v>
      </c>
      <c r="F69" s="35"/>
      <c r="G69" s="35"/>
      <c r="H69" s="34"/>
      <c r="I69" s="34"/>
      <c r="J69" s="16">
        <f t="shared" si="12"/>
        <v>0</v>
      </c>
      <c r="K69" s="31"/>
      <c r="L69" s="34"/>
      <c r="M69" s="34"/>
      <c r="N69" s="34"/>
      <c r="O69" s="16">
        <f t="shared" si="10"/>
        <v>0</v>
      </c>
      <c r="P69" s="35"/>
      <c r="Q69" s="35"/>
      <c r="R69" s="35"/>
      <c r="S69" s="35"/>
      <c r="X69" s="16">
        <f t="shared" si="11"/>
        <v>0</v>
      </c>
      <c r="Y69" s="18"/>
      <c r="Z69" s="21">
        <f t="shared" ref="Z69:Z108" si="15">+(J69*40)+(O69*30)+(X69*30)</f>
        <v>0</v>
      </c>
      <c r="AA69" s="36" t="s">
        <v>120</v>
      </c>
      <c r="AB69" s="15"/>
      <c r="AC69" s="18"/>
      <c r="AE69" s="18"/>
      <c r="AF69" s="15"/>
    </row>
    <row r="70" spans="1:35" x14ac:dyDescent="0.25">
      <c r="A70" s="35" t="s">
        <v>482</v>
      </c>
      <c r="B70" s="35" t="s">
        <v>435</v>
      </c>
      <c r="C70" s="35">
        <v>8</v>
      </c>
      <c r="D70" s="38">
        <v>29</v>
      </c>
      <c r="E70" s="30">
        <v>25</v>
      </c>
      <c r="F70" s="35"/>
      <c r="G70" s="35"/>
      <c r="H70" s="35"/>
      <c r="I70" s="34"/>
      <c r="J70" s="16">
        <f t="shared" si="12"/>
        <v>0</v>
      </c>
      <c r="K70" s="31"/>
      <c r="L70" s="34"/>
      <c r="M70" s="34"/>
      <c r="N70" s="34"/>
      <c r="O70" s="16">
        <f t="shared" si="10"/>
        <v>0</v>
      </c>
      <c r="P70" s="35"/>
      <c r="Q70" s="35"/>
      <c r="R70" s="35"/>
      <c r="S70" s="35"/>
      <c r="T70" s="35"/>
      <c r="U70" s="35"/>
      <c r="X70" s="16">
        <f t="shared" si="11"/>
        <v>0</v>
      </c>
      <c r="Y70" s="18"/>
      <c r="Z70" s="21">
        <f t="shared" si="15"/>
        <v>0</v>
      </c>
      <c r="AA70" s="36" t="s">
        <v>120</v>
      </c>
      <c r="AB70" s="15"/>
      <c r="AC70" s="18"/>
      <c r="AE70" s="18"/>
      <c r="AF70" s="15"/>
    </row>
    <row r="71" spans="1:35" x14ac:dyDescent="0.25">
      <c r="A71" s="44" t="s">
        <v>97</v>
      </c>
      <c r="B71" s="44" t="s">
        <v>435</v>
      </c>
      <c r="C71" s="44">
        <v>8</v>
      </c>
      <c r="D71" s="38">
        <v>29</v>
      </c>
      <c r="E71" s="30">
        <v>25</v>
      </c>
      <c r="F71" s="31"/>
      <c r="G71" s="31"/>
      <c r="H71" s="34"/>
      <c r="I71" s="34"/>
      <c r="J71" s="16">
        <f t="shared" si="12"/>
        <v>0</v>
      </c>
      <c r="K71" s="31"/>
      <c r="L71" s="31"/>
      <c r="M71" s="34"/>
      <c r="N71" s="31"/>
      <c r="O71" s="16">
        <f t="shared" si="10"/>
        <v>0</v>
      </c>
      <c r="P71" s="31"/>
      <c r="Q71" s="31"/>
      <c r="R71" s="31"/>
      <c r="S71" s="31"/>
      <c r="X71" s="16">
        <f t="shared" si="11"/>
        <v>0</v>
      </c>
      <c r="Y71" s="18"/>
      <c r="Z71" s="21">
        <f t="shared" si="15"/>
        <v>0</v>
      </c>
      <c r="AA71" t="s">
        <v>120</v>
      </c>
      <c r="AB71" s="15"/>
      <c r="AC71" s="18"/>
      <c r="AD71" s="34"/>
      <c r="AE71" s="18"/>
      <c r="AF71" s="15"/>
    </row>
    <row r="72" spans="1:35" x14ac:dyDescent="0.25">
      <c r="A72" s="44" t="s">
        <v>150</v>
      </c>
      <c r="B72" s="44" t="s">
        <v>151</v>
      </c>
      <c r="C72" s="44">
        <v>6</v>
      </c>
      <c r="D72" s="38">
        <v>40</v>
      </c>
      <c r="E72" s="30">
        <v>29</v>
      </c>
      <c r="F72" s="35"/>
      <c r="G72" s="35"/>
      <c r="H72" s="35"/>
      <c r="I72" s="34"/>
      <c r="J72" s="16">
        <f t="shared" si="12"/>
        <v>0</v>
      </c>
      <c r="K72" s="34"/>
      <c r="L72" s="34"/>
      <c r="M72" s="34"/>
      <c r="N72" s="34"/>
      <c r="O72" s="16">
        <f t="shared" si="10"/>
        <v>0</v>
      </c>
      <c r="P72" s="35"/>
      <c r="Q72" s="35"/>
      <c r="R72" s="35"/>
      <c r="S72" s="35"/>
      <c r="T72" s="35"/>
      <c r="U72" s="35"/>
      <c r="X72" s="16">
        <f t="shared" si="11"/>
        <v>0</v>
      </c>
      <c r="Y72" s="18"/>
      <c r="Z72" s="21">
        <f t="shared" si="15"/>
        <v>0</v>
      </c>
      <c r="AA72" s="36" t="s">
        <v>120</v>
      </c>
      <c r="AB72" s="22"/>
      <c r="AC72" s="18"/>
      <c r="AD72" s="34"/>
      <c r="AE72" s="18"/>
      <c r="AF72" s="15"/>
    </row>
    <row r="73" spans="1:35" x14ac:dyDescent="0.25">
      <c r="A73" s="35" t="s">
        <v>189</v>
      </c>
      <c r="B73" s="35" t="s">
        <v>128</v>
      </c>
      <c r="C73" s="35">
        <v>8</v>
      </c>
      <c r="D73" s="38">
        <v>29</v>
      </c>
      <c r="E73" s="30">
        <v>25</v>
      </c>
      <c r="F73" s="35"/>
      <c r="G73" s="35"/>
      <c r="H73" s="34"/>
      <c r="I73" s="34"/>
      <c r="J73" s="16">
        <f t="shared" si="12"/>
        <v>0</v>
      </c>
      <c r="K73" s="34"/>
      <c r="L73" s="34"/>
      <c r="M73" s="34"/>
      <c r="N73" s="34"/>
      <c r="O73" s="16">
        <f t="shared" si="10"/>
        <v>0</v>
      </c>
      <c r="P73" s="35"/>
      <c r="Q73" s="35"/>
      <c r="R73" s="35"/>
      <c r="S73" s="35"/>
      <c r="X73" s="16">
        <f t="shared" si="11"/>
        <v>0</v>
      </c>
      <c r="Y73" s="18"/>
      <c r="Z73" s="21">
        <f t="shared" si="15"/>
        <v>0</v>
      </c>
      <c r="AA73" s="32" t="s">
        <v>120</v>
      </c>
      <c r="AB73" s="22"/>
      <c r="AC73" s="18"/>
      <c r="AD73" s="34"/>
      <c r="AE73" s="18"/>
      <c r="AF73" s="15"/>
    </row>
    <row r="74" spans="1:35" x14ac:dyDescent="0.25">
      <c r="A74" s="31" t="s">
        <v>9</v>
      </c>
      <c r="B74" s="31" t="s">
        <v>10</v>
      </c>
      <c r="C74" s="31">
        <v>5</v>
      </c>
      <c r="D74" s="38">
        <v>47</v>
      </c>
      <c r="E74" s="30">
        <v>32</v>
      </c>
      <c r="F74" s="31"/>
      <c r="G74" s="31"/>
      <c r="H74" s="31"/>
      <c r="I74" s="31"/>
      <c r="J74" s="16">
        <f t="shared" si="12"/>
        <v>0</v>
      </c>
      <c r="K74" s="31"/>
      <c r="L74" s="34"/>
      <c r="M74" s="34"/>
      <c r="N74" s="34"/>
      <c r="O74" s="16">
        <f t="shared" si="10"/>
        <v>0</v>
      </c>
      <c r="P74" s="31"/>
      <c r="Q74" s="31"/>
      <c r="R74" s="31"/>
      <c r="S74" s="31"/>
      <c r="X74" s="16">
        <f t="shared" si="11"/>
        <v>0</v>
      </c>
      <c r="Y74" s="18"/>
      <c r="Z74" s="21">
        <f t="shared" si="15"/>
        <v>0</v>
      </c>
      <c r="AA74" s="36" t="s">
        <v>120</v>
      </c>
      <c r="AB74" s="15"/>
      <c r="AC74" s="18"/>
      <c r="AD74" s="34"/>
      <c r="AE74" s="18"/>
      <c r="AF74" s="15"/>
    </row>
    <row r="75" spans="1:35" x14ac:dyDescent="0.25">
      <c r="A75" s="44" t="s">
        <v>26</v>
      </c>
      <c r="B75" s="44" t="s">
        <v>76</v>
      </c>
      <c r="C75" s="44">
        <v>6</v>
      </c>
      <c r="D75" s="38">
        <v>40</v>
      </c>
      <c r="E75" s="30">
        <v>29</v>
      </c>
      <c r="F75" s="35">
        <v>80377</v>
      </c>
      <c r="G75" s="35">
        <v>80465</v>
      </c>
      <c r="H75" s="34"/>
      <c r="I75" s="34"/>
      <c r="J75" s="16">
        <f t="shared" si="12"/>
        <v>2</v>
      </c>
      <c r="K75" s="34"/>
      <c r="L75" s="34"/>
      <c r="M75" s="34"/>
      <c r="N75" s="34"/>
      <c r="O75" s="16">
        <f t="shared" si="10"/>
        <v>0</v>
      </c>
      <c r="P75" s="35">
        <v>80377</v>
      </c>
      <c r="Q75" s="35"/>
      <c r="R75" s="34"/>
      <c r="S75" s="35">
        <v>80377</v>
      </c>
      <c r="T75" s="35">
        <v>80465</v>
      </c>
      <c r="U75" s="34"/>
      <c r="X75" s="16">
        <f t="shared" si="11"/>
        <v>3</v>
      </c>
      <c r="Y75" s="18"/>
      <c r="Z75" s="21">
        <f t="shared" si="15"/>
        <v>170</v>
      </c>
      <c r="AA75" s="36" t="s">
        <v>120</v>
      </c>
      <c r="AB75" s="1">
        <v>44503</v>
      </c>
      <c r="AC75" s="18"/>
      <c r="AD75" s="34"/>
      <c r="AE75" s="18"/>
      <c r="AF75" s="15"/>
    </row>
    <row r="76" spans="1:35" x14ac:dyDescent="0.25">
      <c r="A76" s="31" t="s">
        <v>44</v>
      </c>
      <c r="B76" s="31" t="s">
        <v>386</v>
      </c>
      <c r="C76" s="31">
        <v>8</v>
      </c>
      <c r="D76" s="38">
        <v>29</v>
      </c>
      <c r="E76" s="30">
        <v>25</v>
      </c>
      <c r="F76" s="35">
        <v>80386</v>
      </c>
      <c r="G76" s="35">
        <v>80470</v>
      </c>
      <c r="H76" s="35">
        <v>80471</v>
      </c>
      <c r="I76" s="31"/>
      <c r="J76" s="16">
        <f t="shared" si="12"/>
        <v>3</v>
      </c>
      <c r="K76" s="34"/>
      <c r="L76" s="34"/>
      <c r="M76" s="34"/>
      <c r="N76" s="31"/>
      <c r="O76" s="16">
        <f t="shared" si="10"/>
        <v>0</v>
      </c>
      <c r="P76" s="35">
        <v>80386</v>
      </c>
      <c r="Q76" s="35">
        <v>80470</v>
      </c>
      <c r="R76" s="35">
        <v>80471</v>
      </c>
      <c r="S76" s="35">
        <v>80386</v>
      </c>
      <c r="T76" s="35">
        <v>80470</v>
      </c>
      <c r="U76" s="35">
        <v>80471</v>
      </c>
      <c r="X76" s="16">
        <f t="shared" si="11"/>
        <v>6</v>
      </c>
      <c r="Y76" s="18"/>
      <c r="Z76" s="21">
        <f t="shared" si="15"/>
        <v>300</v>
      </c>
      <c r="AA76" s="36" t="s">
        <v>120</v>
      </c>
      <c r="AB76" s="15">
        <v>44503</v>
      </c>
      <c r="AC76" s="18"/>
      <c r="AD76" s="34"/>
      <c r="AE76" s="18"/>
    </row>
    <row r="77" spans="1:35" x14ac:dyDescent="0.25">
      <c r="A77" s="44" t="s">
        <v>16</v>
      </c>
      <c r="B77" s="44" t="s">
        <v>17</v>
      </c>
      <c r="C77" s="44">
        <v>7</v>
      </c>
      <c r="D77" s="38">
        <v>34</v>
      </c>
      <c r="E77" s="30">
        <v>27</v>
      </c>
      <c r="F77" s="35">
        <v>80252</v>
      </c>
      <c r="G77" s="35">
        <v>80292</v>
      </c>
      <c r="H77" s="34"/>
      <c r="I77" s="34"/>
      <c r="J77" s="16">
        <f t="shared" si="12"/>
        <v>2</v>
      </c>
      <c r="K77" s="34">
        <v>80254</v>
      </c>
      <c r="L77" s="34"/>
      <c r="M77" s="34"/>
      <c r="N77" s="34"/>
      <c r="O77" s="16">
        <f t="shared" si="10"/>
        <v>1</v>
      </c>
      <c r="P77" s="35"/>
      <c r="Q77" s="35">
        <v>80292</v>
      </c>
      <c r="R77" s="34"/>
      <c r="S77" s="35">
        <v>80252</v>
      </c>
      <c r="T77" s="35">
        <v>80292</v>
      </c>
      <c r="U77" s="34"/>
      <c r="X77" s="16">
        <f t="shared" si="11"/>
        <v>3</v>
      </c>
      <c r="Y77" s="18"/>
      <c r="Z77" s="21">
        <f t="shared" si="15"/>
        <v>200</v>
      </c>
      <c r="AA77" s="36" t="s">
        <v>120</v>
      </c>
      <c r="AB77" s="33">
        <v>44503</v>
      </c>
      <c r="AC77" s="18"/>
      <c r="AD77" s="34"/>
      <c r="AE77" s="18"/>
    </row>
    <row r="78" spans="1:35" x14ac:dyDescent="0.25">
      <c r="A78" s="35" t="s">
        <v>50</v>
      </c>
      <c r="B78" s="35" t="s">
        <v>165</v>
      </c>
      <c r="C78" s="44"/>
      <c r="D78" s="38"/>
      <c r="E78" s="30"/>
      <c r="F78" s="35">
        <v>80254</v>
      </c>
      <c r="G78" s="35">
        <v>80291</v>
      </c>
      <c r="H78" s="34">
        <v>80293</v>
      </c>
      <c r="I78" s="34"/>
      <c r="J78" s="16">
        <f t="shared" si="12"/>
        <v>3</v>
      </c>
      <c r="K78" s="35">
        <v>80251</v>
      </c>
      <c r="L78" s="34"/>
      <c r="M78" s="34"/>
      <c r="N78" s="34"/>
      <c r="O78" s="16">
        <f t="shared" si="10"/>
        <v>1</v>
      </c>
      <c r="P78" s="35">
        <v>80254</v>
      </c>
      <c r="Q78" s="35">
        <v>80293</v>
      </c>
      <c r="S78"/>
      <c r="X78" s="16">
        <f t="shared" si="11"/>
        <v>2</v>
      </c>
      <c r="Y78" s="18"/>
      <c r="Z78" s="21">
        <f t="shared" si="15"/>
        <v>210</v>
      </c>
      <c r="AA78" s="32" t="s">
        <v>120</v>
      </c>
      <c r="AB78" s="33">
        <v>44503</v>
      </c>
      <c r="AC78" s="18"/>
      <c r="AD78" s="34"/>
      <c r="AE78" s="18"/>
    </row>
    <row r="79" spans="1:35" x14ac:dyDescent="0.25">
      <c r="A79" s="44" t="s">
        <v>30</v>
      </c>
      <c r="B79" s="44" t="s">
        <v>388</v>
      </c>
      <c r="C79" s="44">
        <v>8</v>
      </c>
      <c r="D79" s="38">
        <v>29</v>
      </c>
      <c r="E79" s="30">
        <v>25</v>
      </c>
      <c r="F79" s="35"/>
      <c r="G79" s="34"/>
      <c r="H79" s="34"/>
      <c r="I79" s="34"/>
      <c r="J79" s="16">
        <f t="shared" si="12"/>
        <v>0</v>
      </c>
      <c r="K79" s="34"/>
      <c r="L79" s="34"/>
      <c r="M79" s="34"/>
      <c r="N79" s="34"/>
      <c r="O79" s="16">
        <f t="shared" si="10"/>
        <v>0</v>
      </c>
      <c r="P79"/>
      <c r="Q79"/>
      <c r="S79"/>
      <c r="X79" s="16">
        <f t="shared" si="11"/>
        <v>0</v>
      </c>
      <c r="Y79" s="18"/>
      <c r="Z79" s="21">
        <f t="shared" si="15"/>
        <v>0</v>
      </c>
      <c r="AA79" s="36" t="s">
        <v>120</v>
      </c>
      <c r="AB79" s="15"/>
      <c r="AC79" s="18"/>
      <c r="AD79" s="34"/>
      <c r="AE79" s="18"/>
    </row>
    <row r="80" spans="1:35" x14ac:dyDescent="0.25">
      <c r="A80" s="35" t="s">
        <v>69</v>
      </c>
      <c r="B80" s="35" t="s">
        <v>586</v>
      </c>
      <c r="C80" s="44"/>
      <c r="D80" s="38"/>
      <c r="E80" s="30"/>
      <c r="F80" s="35"/>
      <c r="G80" s="34"/>
      <c r="H80" s="34"/>
      <c r="I80" s="34"/>
      <c r="J80" s="16">
        <f t="shared" ref="J80" si="16">COUNT(F80:I80)</f>
        <v>0</v>
      </c>
      <c r="K80" s="34"/>
      <c r="L80" s="34"/>
      <c r="M80" s="34"/>
      <c r="N80" s="34"/>
      <c r="O80" s="16">
        <f t="shared" ref="O80" si="17">COUNT(K80:N80)</f>
        <v>0</v>
      </c>
      <c r="P80"/>
      <c r="Q80"/>
      <c r="S80"/>
      <c r="X80" s="16">
        <f t="shared" ref="X80" si="18">COUNT(P80:W80)</f>
        <v>0</v>
      </c>
      <c r="Y80" s="18"/>
      <c r="Z80" s="21">
        <f t="shared" si="15"/>
        <v>0</v>
      </c>
      <c r="AA80" s="32" t="s">
        <v>120</v>
      </c>
      <c r="AB80" s="15"/>
      <c r="AC80" s="18"/>
      <c r="AD80" s="34"/>
      <c r="AE80" s="18"/>
    </row>
    <row r="81" spans="1:32" x14ac:dyDescent="0.25">
      <c r="A81" s="44" t="s">
        <v>413</v>
      </c>
      <c r="B81" s="44" t="s">
        <v>90</v>
      </c>
      <c r="C81" s="44">
        <v>8</v>
      </c>
      <c r="D81" s="38">
        <v>29</v>
      </c>
      <c r="E81" s="30">
        <v>25</v>
      </c>
      <c r="F81" s="31"/>
      <c r="G81" s="31"/>
      <c r="H81" s="31"/>
      <c r="I81" s="34"/>
      <c r="J81" s="16">
        <f t="shared" si="12"/>
        <v>0</v>
      </c>
      <c r="K81" s="34"/>
      <c r="L81" s="34"/>
      <c r="M81" s="34"/>
      <c r="N81" s="34"/>
      <c r="O81" s="16">
        <f t="shared" si="10"/>
        <v>0</v>
      </c>
      <c r="P81"/>
      <c r="Q81"/>
      <c r="R81"/>
      <c r="T81"/>
      <c r="X81" s="16">
        <f t="shared" si="11"/>
        <v>0</v>
      </c>
      <c r="Y81" s="18"/>
      <c r="Z81" s="21">
        <f t="shared" si="15"/>
        <v>0</v>
      </c>
      <c r="AA81" t="s">
        <v>120</v>
      </c>
      <c r="AB81" s="22"/>
      <c r="AC81" s="18"/>
      <c r="AD81" s="34"/>
      <c r="AE81" s="18"/>
      <c r="AF81" s="15"/>
    </row>
    <row r="82" spans="1:32" x14ac:dyDescent="0.25">
      <c r="A82" s="31" t="s">
        <v>15</v>
      </c>
      <c r="B82" s="31" t="s">
        <v>90</v>
      </c>
      <c r="C82" s="31">
        <v>8</v>
      </c>
      <c r="D82" s="38">
        <v>29</v>
      </c>
      <c r="E82" s="30">
        <v>25</v>
      </c>
      <c r="F82" s="35"/>
      <c r="G82" s="31"/>
      <c r="H82" s="31"/>
      <c r="I82" s="34"/>
      <c r="J82" s="16">
        <f t="shared" si="12"/>
        <v>0</v>
      </c>
      <c r="K82" s="34"/>
      <c r="L82" s="34"/>
      <c r="M82" s="34"/>
      <c r="N82" s="35"/>
      <c r="O82" s="16">
        <f t="shared" si="10"/>
        <v>0</v>
      </c>
      <c r="P82"/>
      <c r="Q82"/>
      <c r="S82"/>
      <c r="X82" s="16">
        <f t="shared" si="11"/>
        <v>0</v>
      </c>
      <c r="Y82" s="18"/>
      <c r="Z82" s="21">
        <f t="shared" si="15"/>
        <v>0</v>
      </c>
      <c r="AA82" t="s">
        <v>120</v>
      </c>
      <c r="AB82" s="15"/>
      <c r="AC82" s="18"/>
      <c r="AD82" s="34"/>
      <c r="AE82" s="18"/>
      <c r="AF82" s="15"/>
    </row>
    <row r="83" spans="1:32" x14ac:dyDescent="0.25">
      <c r="A83" s="44" t="s">
        <v>33</v>
      </c>
      <c r="B83" s="44" t="s">
        <v>34</v>
      </c>
      <c r="C83" s="44">
        <v>8</v>
      </c>
      <c r="D83" s="38">
        <v>29</v>
      </c>
      <c r="E83" s="30">
        <v>25</v>
      </c>
      <c r="F83" s="35"/>
      <c r="G83" s="31"/>
      <c r="H83" s="34"/>
      <c r="I83" s="34"/>
      <c r="J83" s="16">
        <f t="shared" si="12"/>
        <v>0</v>
      </c>
      <c r="K83" s="34"/>
      <c r="L83" s="34"/>
      <c r="M83" s="34"/>
      <c r="N83" s="34"/>
      <c r="O83" s="16">
        <f t="shared" si="10"/>
        <v>0</v>
      </c>
      <c r="P83" s="35"/>
      <c r="Q83" s="35"/>
      <c r="S83"/>
      <c r="X83" s="16">
        <f t="shared" si="11"/>
        <v>0</v>
      </c>
      <c r="Y83" s="18"/>
      <c r="Z83" s="21">
        <f t="shared" si="15"/>
        <v>0</v>
      </c>
      <c r="AA83" s="36" t="s">
        <v>120</v>
      </c>
      <c r="AB83" s="15"/>
      <c r="AC83" s="18"/>
      <c r="AD83" s="34"/>
      <c r="AE83" s="18"/>
      <c r="AF83" s="15"/>
    </row>
    <row r="84" spans="1:32" x14ac:dyDescent="0.25">
      <c r="A84" s="31" t="s">
        <v>422</v>
      </c>
      <c r="B84" s="31" t="s">
        <v>423</v>
      </c>
      <c r="C84" s="31">
        <v>8</v>
      </c>
      <c r="D84" s="38">
        <v>29</v>
      </c>
      <c r="E84" s="30">
        <v>25</v>
      </c>
      <c r="F84" s="31"/>
      <c r="G84" s="31"/>
      <c r="H84" s="34"/>
      <c r="I84" s="34"/>
      <c r="J84" s="16">
        <f t="shared" si="12"/>
        <v>0</v>
      </c>
      <c r="K84" s="34"/>
      <c r="L84" s="34"/>
      <c r="M84" s="34"/>
      <c r="N84" s="34"/>
      <c r="O84" s="16">
        <f t="shared" si="10"/>
        <v>0</v>
      </c>
      <c r="P84"/>
      <c r="Q84"/>
      <c r="S84"/>
      <c r="X84" s="16">
        <f t="shared" si="11"/>
        <v>0</v>
      </c>
      <c r="Y84" s="18"/>
      <c r="Z84" s="21">
        <f t="shared" si="15"/>
        <v>0</v>
      </c>
      <c r="AA84" t="s">
        <v>120</v>
      </c>
      <c r="AB84" s="15"/>
      <c r="AC84" s="18"/>
      <c r="AD84" s="34"/>
      <c r="AE84" s="18"/>
      <c r="AF84" s="15"/>
    </row>
    <row r="85" spans="1:32" x14ac:dyDescent="0.25">
      <c r="A85" s="31" t="s">
        <v>51</v>
      </c>
      <c r="B85" s="31" t="s">
        <v>52</v>
      </c>
      <c r="C85" s="31">
        <v>6</v>
      </c>
      <c r="D85" s="38">
        <v>40</v>
      </c>
      <c r="E85" s="30">
        <v>29</v>
      </c>
      <c r="F85" s="31"/>
      <c r="G85" s="31"/>
      <c r="H85" s="34"/>
      <c r="I85" s="34"/>
      <c r="J85" s="16">
        <f t="shared" si="12"/>
        <v>0</v>
      </c>
      <c r="K85" s="31"/>
      <c r="L85" s="34"/>
      <c r="M85" s="34"/>
      <c r="N85" s="34"/>
      <c r="O85" s="16">
        <f t="shared" si="10"/>
        <v>0</v>
      </c>
      <c r="P85"/>
      <c r="Q85"/>
      <c r="S85"/>
      <c r="X85" s="16">
        <f t="shared" si="11"/>
        <v>0</v>
      </c>
      <c r="Y85" s="18"/>
      <c r="Z85" s="21">
        <f t="shared" si="15"/>
        <v>0</v>
      </c>
      <c r="AA85" t="s">
        <v>120</v>
      </c>
      <c r="AB85" s="15"/>
      <c r="AC85" s="18"/>
      <c r="AD85" s="34"/>
      <c r="AE85" s="18"/>
      <c r="AF85" s="15"/>
    </row>
    <row r="86" spans="1:32" x14ac:dyDescent="0.25">
      <c r="A86" s="31" t="s">
        <v>499</v>
      </c>
      <c r="B86" s="31" t="s">
        <v>500</v>
      </c>
      <c r="C86" s="31"/>
      <c r="D86" s="38"/>
      <c r="E86" s="30"/>
      <c r="F86" s="31"/>
      <c r="G86" s="31"/>
      <c r="H86" s="34"/>
      <c r="I86" s="34"/>
      <c r="J86" s="16">
        <f t="shared" si="12"/>
        <v>0</v>
      </c>
      <c r="K86" s="31"/>
      <c r="L86" s="34"/>
      <c r="M86" s="34"/>
      <c r="N86" s="34"/>
      <c r="O86" s="16">
        <f t="shared" si="10"/>
        <v>0</v>
      </c>
      <c r="P86"/>
      <c r="Q86"/>
      <c r="S86"/>
      <c r="X86" s="16">
        <f t="shared" si="11"/>
        <v>0</v>
      </c>
      <c r="Y86" s="18"/>
      <c r="Z86" s="21">
        <f t="shared" si="15"/>
        <v>0</v>
      </c>
      <c r="AA86" s="1" t="s">
        <v>120</v>
      </c>
      <c r="AB86" s="15"/>
      <c r="AC86" s="18"/>
      <c r="AD86" s="34"/>
      <c r="AE86" s="18"/>
      <c r="AF86" s="15"/>
    </row>
    <row r="87" spans="1:32" x14ac:dyDescent="0.25">
      <c r="A87" s="44" t="s">
        <v>24</v>
      </c>
      <c r="B87" s="44" t="s">
        <v>298</v>
      </c>
      <c r="C87" s="44">
        <v>8</v>
      </c>
      <c r="D87" s="38">
        <v>29</v>
      </c>
      <c r="E87" s="30">
        <v>25</v>
      </c>
      <c r="F87" s="35"/>
      <c r="G87" s="35"/>
      <c r="H87" s="34"/>
      <c r="I87" s="34"/>
      <c r="J87" s="16">
        <f t="shared" si="12"/>
        <v>0</v>
      </c>
      <c r="K87" s="31"/>
      <c r="L87" s="34"/>
      <c r="M87" s="34"/>
      <c r="N87" s="34"/>
      <c r="O87" s="16">
        <f t="shared" si="10"/>
        <v>0</v>
      </c>
      <c r="P87" s="35"/>
      <c r="Q87" s="35"/>
      <c r="S87" s="35"/>
      <c r="T87" s="35"/>
      <c r="X87" s="16">
        <f t="shared" si="11"/>
        <v>0</v>
      </c>
      <c r="Y87" s="18"/>
      <c r="Z87" s="21">
        <f t="shared" si="15"/>
        <v>0</v>
      </c>
      <c r="AA87" s="36" t="s">
        <v>120</v>
      </c>
      <c r="AB87" s="33"/>
      <c r="AC87" s="18"/>
      <c r="AD87" s="34"/>
      <c r="AE87" s="18"/>
      <c r="AF87" s="15"/>
    </row>
    <row r="88" spans="1:32" x14ac:dyDescent="0.25">
      <c r="A88" s="44" t="s">
        <v>439</v>
      </c>
      <c r="B88" s="44" t="s">
        <v>440</v>
      </c>
      <c r="C88" s="44">
        <v>8</v>
      </c>
      <c r="D88" s="38">
        <v>29</v>
      </c>
      <c r="E88" s="30">
        <v>25</v>
      </c>
      <c r="F88" s="35"/>
      <c r="G88" s="35"/>
      <c r="H88" s="35"/>
      <c r="I88" s="34"/>
      <c r="J88" s="16">
        <f t="shared" si="12"/>
        <v>0</v>
      </c>
      <c r="K88" s="35"/>
      <c r="L88" s="34"/>
      <c r="M88" s="34"/>
      <c r="N88" s="35"/>
      <c r="O88" s="16">
        <f t="shared" si="10"/>
        <v>0</v>
      </c>
      <c r="P88" s="35"/>
      <c r="Q88" s="35"/>
      <c r="R88" s="35"/>
      <c r="S88" s="35"/>
      <c r="T88" s="35"/>
      <c r="U88" s="35"/>
      <c r="X88" s="16">
        <f t="shared" si="11"/>
        <v>0</v>
      </c>
      <c r="Y88" s="18"/>
      <c r="Z88" s="21">
        <f t="shared" si="15"/>
        <v>0</v>
      </c>
      <c r="AA88" t="s">
        <v>120</v>
      </c>
      <c r="AB88" s="15"/>
      <c r="AC88" s="18"/>
      <c r="AD88" s="34"/>
      <c r="AE88" s="18"/>
      <c r="AF88" s="15"/>
    </row>
    <row r="89" spans="1:32" x14ac:dyDescent="0.25">
      <c r="A89" s="31" t="s">
        <v>463</v>
      </c>
      <c r="B89" s="31" t="s">
        <v>464</v>
      </c>
      <c r="C89" s="44">
        <v>8</v>
      </c>
      <c r="D89" s="38">
        <v>29</v>
      </c>
      <c r="E89" s="30">
        <v>25</v>
      </c>
      <c r="F89" s="35"/>
      <c r="G89" s="35"/>
      <c r="H89" s="35"/>
      <c r="I89" s="34"/>
      <c r="J89" s="16">
        <f t="shared" si="12"/>
        <v>0</v>
      </c>
      <c r="K89" s="34"/>
      <c r="L89" s="34"/>
      <c r="M89" s="34"/>
      <c r="N89" s="34"/>
      <c r="O89" s="16">
        <f t="shared" si="10"/>
        <v>0</v>
      </c>
      <c r="P89" s="35"/>
      <c r="Q89" s="35"/>
      <c r="R89" s="35"/>
      <c r="S89" s="35"/>
      <c r="T89" s="35"/>
      <c r="U89" s="35"/>
      <c r="X89" s="16">
        <f t="shared" si="11"/>
        <v>0</v>
      </c>
      <c r="Y89" s="18"/>
      <c r="Z89" s="21">
        <f t="shared" si="15"/>
        <v>0</v>
      </c>
      <c r="AA89" t="s">
        <v>120</v>
      </c>
      <c r="AB89" s="15"/>
      <c r="AC89" s="3"/>
      <c r="AD89" s="34"/>
      <c r="AE89" s="18"/>
      <c r="AF89" s="15"/>
    </row>
    <row r="90" spans="1:32" x14ac:dyDescent="0.25">
      <c r="A90" s="44" t="s">
        <v>0</v>
      </c>
      <c r="B90" s="44" t="s">
        <v>159</v>
      </c>
      <c r="C90" s="44">
        <v>6</v>
      </c>
      <c r="D90" s="38">
        <v>40</v>
      </c>
      <c r="E90" s="30">
        <v>29</v>
      </c>
      <c r="F90" s="35"/>
      <c r="G90" s="34"/>
      <c r="H90" s="34"/>
      <c r="I90" s="34"/>
      <c r="J90" s="16">
        <f t="shared" si="12"/>
        <v>0</v>
      </c>
      <c r="K90" s="34"/>
      <c r="L90" s="34"/>
      <c r="M90" s="34"/>
      <c r="N90" s="34"/>
      <c r="O90" s="16">
        <f t="shared" si="10"/>
        <v>0</v>
      </c>
      <c r="P90"/>
      <c r="Q90"/>
      <c r="S90"/>
      <c r="X90" s="16">
        <f t="shared" si="11"/>
        <v>0</v>
      </c>
      <c r="Y90" s="18"/>
      <c r="Z90" s="21">
        <f t="shared" si="15"/>
        <v>0</v>
      </c>
      <c r="AA90" s="36" t="s">
        <v>120</v>
      </c>
      <c r="AB90" s="1"/>
      <c r="AC90" s="18"/>
      <c r="AE90" s="18"/>
      <c r="AF90" s="15"/>
    </row>
    <row r="91" spans="1:32" x14ac:dyDescent="0.25">
      <c r="A91" s="31" t="s">
        <v>174</v>
      </c>
      <c r="B91" s="31" t="s">
        <v>345</v>
      </c>
      <c r="C91" s="31">
        <v>8</v>
      </c>
      <c r="D91" s="38">
        <v>29</v>
      </c>
      <c r="E91" s="30">
        <v>25</v>
      </c>
      <c r="F91" s="34"/>
      <c r="G91" s="34"/>
      <c r="H91" s="34"/>
      <c r="I91" s="34"/>
      <c r="J91" s="16">
        <f t="shared" si="12"/>
        <v>0</v>
      </c>
      <c r="K91" s="34"/>
      <c r="L91" s="34"/>
      <c r="M91" s="34"/>
      <c r="N91" s="34"/>
      <c r="O91" s="16">
        <f t="shared" si="10"/>
        <v>0</v>
      </c>
      <c r="P91"/>
      <c r="Q91"/>
      <c r="S91"/>
      <c r="X91" s="16">
        <f t="shared" si="11"/>
        <v>0</v>
      </c>
      <c r="Y91" s="18"/>
      <c r="Z91" s="21">
        <f t="shared" si="15"/>
        <v>0</v>
      </c>
      <c r="AA91" s="36" t="s">
        <v>120</v>
      </c>
      <c r="AB91" s="15"/>
      <c r="AC91" s="18"/>
      <c r="AE91" s="18"/>
      <c r="AF91" s="15"/>
    </row>
    <row r="92" spans="1:32" x14ac:dyDescent="0.25">
      <c r="A92" s="44" t="s">
        <v>442</v>
      </c>
      <c r="B92" s="44" t="s">
        <v>345</v>
      </c>
      <c r="C92" s="44">
        <v>8</v>
      </c>
      <c r="D92" s="38">
        <v>29</v>
      </c>
      <c r="E92" s="30">
        <v>25</v>
      </c>
      <c r="F92" s="31"/>
      <c r="G92" s="31"/>
      <c r="H92" s="31"/>
      <c r="I92" s="34"/>
      <c r="J92" s="16">
        <f t="shared" si="12"/>
        <v>0</v>
      </c>
      <c r="K92" s="34"/>
      <c r="L92" s="34"/>
      <c r="M92" s="34"/>
      <c r="N92" s="34"/>
      <c r="O92" s="16">
        <f t="shared" si="10"/>
        <v>0</v>
      </c>
      <c r="P92"/>
      <c r="Q92"/>
      <c r="S92"/>
      <c r="X92" s="16">
        <f t="shared" si="11"/>
        <v>0</v>
      </c>
      <c r="Y92" s="18"/>
      <c r="Z92" s="21">
        <f t="shared" si="15"/>
        <v>0</v>
      </c>
      <c r="AA92" t="s">
        <v>120</v>
      </c>
      <c r="AB92" s="22"/>
      <c r="AC92" s="22"/>
      <c r="AE92" s="18"/>
      <c r="AF92" s="15"/>
    </row>
    <row r="93" spans="1:32" x14ac:dyDescent="0.25">
      <c r="A93" s="44" t="s">
        <v>418</v>
      </c>
      <c r="B93" s="44" t="s">
        <v>345</v>
      </c>
      <c r="C93" s="44">
        <v>8</v>
      </c>
      <c r="D93" s="38">
        <v>29</v>
      </c>
      <c r="E93" s="30">
        <v>25</v>
      </c>
      <c r="F93" s="31"/>
      <c r="G93" s="31"/>
      <c r="H93" s="34"/>
      <c r="I93" s="34"/>
      <c r="J93" s="16">
        <f t="shared" si="12"/>
        <v>0</v>
      </c>
      <c r="K93" s="34"/>
      <c r="L93" s="34"/>
      <c r="M93" s="34"/>
      <c r="N93" s="34"/>
      <c r="O93" s="16">
        <f t="shared" si="10"/>
        <v>0</v>
      </c>
      <c r="X93" s="16">
        <f t="shared" si="11"/>
        <v>0</v>
      </c>
      <c r="Y93" s="18"/>
      <c r="Z93" s="21">
        <f t="shared" si="15"/>
        <v>0</v>
      </c>
      <c r="AA93" t="s">
        <v>120</v>
      </c>
      <c r="AB93" s="15"/>
      <c r="AC93" s="22"/>
      <c r="AE93" s="18"/>
      <c r="AF93" s="15"/>
    </row>
    <row r="94" spans="1:32" x14ac:dyDescent="0.25">
      <c r="A94" s="44" t="s">
        <v>441</v>
      </c>
      <c r="B94" s="44" t="s">
        <v>345</v>
      </c>
      <c r="C94" s="44">
        <v>7</v>
      </c>
      <c r="D94" s="38">
        <v>34</v>
      </c>
      <c r="E94" s="30">
        <v>27</v>
      </c>
      <c r="F94" s="35"/>
      <c r="G94" s="34"/>
      <c r="H94" s="34"/>
      <c r="I94" s="34"/>
      <c r="J94" s="16">
        <f t="shared" si="12"/>
        <v>0</v>
      </c>
      <c r="K94" s="34"/>
      <c r="L94" s="34"/>
      <c r="M94" s="34"/>
      <c r="N94" s="34"/>
      <c r="O94" s="16">
        <f t="shared" si="10"/>
        <v>0</v>
      </c>
      <c r="P94"/>
      <c r="Q94"/>
      <c r="S94"/>
      <c r="X94" s="16">
        <f t="shared" si="11"/>
        <v>0</v>
      </c>
      <c r="Y94" s="18"/>
      <c r="Z94" s="21">
        <f t="shared" si="15"/>
        <v>0</v>
      </c>
      <c r="AA94" t="s">
        <v>120</v>
      </c>
      <c r="AB94" s="15"/>
      <c r="AC94" s="22"/>
      <c r="AD94" s="34"/>
      <c r="AE94" s="18"/>
    </row>
    <row r="95" spans="1:32" x14ac:dyDescent="0.25">
      <c r="A95" s="44" t="s">
        <v>454</v>
      </c>
      <c r="B95" s="44" t="s">
        <v>455</v>
      </c>
      <c r="C95" s="44">
        <v>8</v>
      </c>
      <c r="D95" s="38">
        <v>29</v>
      </c>
      <c r="E95" s="30">
        <v>25</v>
      </c>
      <c r="F95" s="31"/>
      <c r="G95" s="31"/>
      <c r="H95" s="34"/>
      <c r="I95" s="34"/>
      <c r="J95" s="16">
        <f t="shared" si="12"/>
        <v>0</v>
      </c>
      <c r="K95" s="34"/>
      <c r="L95" s="34"/>
      <c r="M95" s="34"/>
      <c r="N95" s="35"/>
      <c r="O95" s="16">
        <f t="shared" si="10"/>
        <v>0</v>
      </c>
      <c r="P95"/>
      <c r="Q95"/>
      <c r="R95"/>
      <c r="S95"/>
      <c r="X95" s="16">
        <f t="shared" si="11"/>
        <v>0</v>
      </c>
      <c r="Y95" s="18"/>
      <c r="Z95" s="21">
        <f t="shared" si="15"/>
        <v>0</v>
      </c>
      <c r="AA95" t="s">
        <v>120</v>
      </c>
      <c r="AB95" s="15"/>
      <c r="AC95" s="22"/>
      <c r="AD95" s="34"/>
      <c r="AE95" s="18"/>
    </row>
    <row r="96" spans="1:32" x14ac:dyDescent="0.25">
      <c r="A96" s="35" t="s">
        <v>592</v>
      </c>
      <c r="B96" s="35" t="s">
        <v>590</v>
      </c>
      <c r="C96" s="44"/>
      <c r="D96" s="38"/>
      <c r="E96" s="30"/>
      <c r="F96" s="31">
        <v>80387</v>
      </c>
      <c r="G96" s="31"/>
      <c r="H96" s="34"/>
      <c r="I96" s="34"/>
      <c r="J96" s="16">
        <f t="shared" si="12"/>
        <v>1</v>
      </c>
      <c r="K96" s="34"/>
      <c r="L96" s="34"/>
      <c r="M96" s="34"/>
      <c r="N96" s="35"/>
      <c r="O96" s="16">
        <f t="shared" si="10"/>
        <v>0</v>
      </c>
      <c r="P96" s="31">
        <v>80387</v>
      </c>
      <c r="Q96" s="31">
        <v>80387</v>
      </c>
      <c r="R96" s="31"/>
      <c r="S96" s="31"/>
      <c r="X96" s="16">
        <f t="shared" ref="X96" si="19">COUNT(P96:W96)</f>
        <v>2</v>
      </c>
      <c r="Y96" s="18"/>
      <c r="Z96" s="21">
        <f t="shared" ref="Z96" si="20">+(J96*40)+(O96*30)+(X96*30)</f>
        <v>100</v>
      </c>
      <c r="AA96" s="11" t="s">
        <v>120</v>
      </c>
      <c r="AB96" s="15">
        <v>44511</v>
      </c>
      <c r="AC96" s="18"/>
      <c r="AD96" s="34"/>
      <c r="AE96" s="18"/>
    </row>
    <row r="97" spans="1:34" x14ac:dyDescent="0.25">
      <c r="A97" s="31" t="s">
        <v>152</v>
      </c>
      <c r="B97" s="31" t="s">
        <v>35</v>
      </c>
      <c r="C97" s="31">
        <v>8</v>
      </c>
      <c r="D97" s="38">
        <v>29</v>
      </c>
      <c r="E97" s="30">
        <v>25</v>
      </c>
      <c r="F97" s="34"/>
      <c r="G97" s="34"/>
      <c r="H97" s="34"/>
      <c r="I97" s="34"/>
      <c r="J97" s="16">
        <f t="shared" si="12"/>
        <v>0</v>
      </c>
      <c r="K97" s="34"/>
      <c r="L97" s="34"/>
      <c r="M97" s="34"/>
      <c r="N97" s="34"/>
      <c r="O97" s="16">
        <f t="shared" si="10"/>
        <v>0</v>
      </c>
      <c r="P97"/>
      <c r="Q97"/>
      <c r="S97"/>
      <c r="X97" s="16">
        <f t="shared" si="11"/>
        <v>0</v>
      </c>
      <c r="Y97" s="18"/>
      <c r="Z97" s="21">
        <f t="shared" si="15"/>
        <v>0</v>
      </c>
      <c r="AA97" s="36" t="s">
        <v>290</v>
      </c>
      <c r="AB97" s="15"/>
      <c r="AC97" s="22"/>
      <c r="AD97" s="34"/>
      <c r="AE97" s="18"/>
    </row>
    <row r="98" spans="1:34" x14ac:dyDescent="0.25">
      <c r="A98" s="31" t="s">
        <v>28</v>
      </c>
      <c r="B98" s="31" t="s">
        <v>29</v>
      </c>
      <c r="C98" s="31">
        <v>5</v>
      </c>
      <c r="D98" s="38">
        <v>47</v>
      </c>
      <c r="E98" s="30">
        <v>32</v>
      </c>
      <c r="F98" s="35"/>
      <c r="G98" s="35"/>
      <c r="H98" s="31"/>
      <c r="I98" s="43"/>
      <c r="J98" s="16">
        <f t="shared" si="12"/>
        <v>0</v>
      </c>
      <c r="K98" s="34"/>
      <c r="L98" s="34"/>
      <c r="M98" s="34"/>
      <c r="N98" s="34"/>
      <c r="O98" s="16">
        <f t="shared" si="10"/>
        <v>0</v>
      </c>
      <c r="P98" s="35"/>
      <c r="Q98" s="35"/>
      <c r="S98" s="32"/>
      <c r="T98" s="32"/>
      <c r="X98" s="16">
        <f t="shared" si="11"/>
        <v>0</v>
      </c>
      <c r="Y98" s="18"/>
      <c r="Z98" s="21">
        <f t="shared" si="15"/>
        <v>0</v>
      </c>
      <c r="AA98" t="s">
        <v>120</v>
      </c>
      <c r="AB98" s="15"/>
      <c r="AE98" s="18"/>
    </row>
    <row r="99" spans="1:34" x14ac:dyDescent="0.25">
      <c r="A99" s="44" t="s">
        <v>18</v>
      </c>
      <c r="B99" s="44" t="s">
        <v>19</v>
      </c>
      <c r="C99" s="44">
        <v>8</v>
      </c>
      <c r="D99" s="38">
        <v>29</v>
      </c>
      <c r="E99" s="30">
        <v>25</v>
      </c>
      <c r="F99" s="31"/>
      <c r="G99" s="31"/>
      <c r="H99" s="31"/>
      <c r="I99" s="43"/>
      <c r="J99" s="16">
        <f t="shared" si="12"/>
        <v>0</v>
      </c>
      <c r="K99" s="34"/>
      <c r="L99" s="34"/>
      <c r="M99" s="34"/>
      <c r="N99" s="34"/>
      <c r="O99" s="16">
        <f t="shared" si="10"/>
        <v>0</v>
      </c>
      <c r="P99"/>
      <c r="Q99"/>
      <c r="S99"/>
      <c r="X99" s="16">
        <f t="shared" si="11"/>
        <v>0</v>
      </c>
      <c r="Y99" s="18"/>
      <c r="Z99" s="21">
        <f t="shared" si="15"/>
        <v>0</v>
      </c>
      <c r="AA99" s="36" t="s">
        <v>120</v>
      </c>
      <c r="AB99" s="1"/>
      <c r="AE99" s="18"/>
      <c r="AF99" s="15"/>
    </row>
    <row r="100" spans="1:34" x14ac:dyDescent="0.25">
      <c r="A100" s="44" t="s">
        <v>30</v>
      </c>
      <c r="B100" s="44" t="s">
        <v>208</v>
      </c>
      <c r="C100" s="44">
        <v>8</v>
      </c>
      <c r="D100" s="38">
        <v>29</v>
      </c>
      <c r="E100" s="30">
        <v>25</v>
      </c>
      <c r="F100" s="35"/>
      <c r="G100" s="35"/>
      <c r="H100" s="35"/>
      <c r="I100" s="43"/>
      <c r="J100" s="16">
        <f t="shared" si="12"/>
        <v>0</v>
      </c>
      <c r="K100" s="34"/>
      <c r="L100" s="34"/>
      <c r="M100" s="34"/>
      <c r="N100" s="34"/>
      <c r="O100" s="16">
        <f t="shared" si="10"/>
        <v>0</v>
      </c>
      <c r="P100" s="35"/>
      <c r="Q100" s="35"/>
      <c r="R100" s="35"/>
      <c r="S100" s="35"/>
      <c r="X100" s="16">
        <f t="shared" si="11"/>
        <v>0</v>
      </c>
      <c r="Y100" s="18"/>
      <c r="Z100" s="21">
        <f t="shared" si="15"/>
        <v>0</v>
      </c>
      <c r="AA100" s="36" t="s">
        <v>120</v>
      </c>
      <c r="AB100" s="15"/>
      <c r="AE100" s="18"/>
      <c r="AF100" s="15"/>
    </row>
    <row r="101" spans="1:34" x14ac:dyDescent="0.25">
      <c r="A101" s="44" t="s">
        <v>426</v>
      </c>
      <c r="B101" s="44" t="s">
        <v>427</v>
      </c>
      <c r="C101" s="44">
        <v>8</v>
      </c>
      <c r="D101" s="38">
        <v>29</v>
      </c>
      <c r="E101" s="30">
        <v>25</v>
      </c>
      <c r="F101" s="34"/>
      <c r="G101" s="34"/>
      <c r="H101" s="34"/>
      <c r="I101" s="43"/>
      <c r="J101" s="16">
        <f t="shared" si="12"/>
        <v>0</v>
      </c>
      <c r="K101" s="31"/>
      <c r="L101" s="34"/>
      <c r="M101" s="34"/>
      <c r="N101" s="34"/>
      <c r="O101" s="16">
        <f t="shared" si="10"/>
        <v>0</v>
      </c>
      <c r="P101" s="34"/>
      <c r="Q101" s="34"/>
      <c r="R101" s="34"/>
      <c r="S101" s="34"/>
      <c r="X101" s="16">
        <f t="shared" si="11"/>
        <v>0</v>
      </c>
      <c r="Y101" s="18"/>
      <c r="Z101" s="21">
        <f t="shared" si="15"/>
        <v>0</v>
      </c>
      <c r="AA101" t="s">
        <v>120</v>
      </c>
      <c r="AB101" s="15"/>
      <c r="AE101" s="18"/>
      <c r="AH101"/>
    </row>
    <row r="102" spans="1:34" x14ac:dyDescent="0.25">
      <c r="A102" s="44" t="s">
        <v>125</v>
      </c>
      <c r="B102" s="44" t="s">
        <v>310</v>
      </c>
      <c r="C102" s="44">
        <v>7</v>
      </c>
      <c r="D102" s="38">
        <v>34</v>
      </c>
      <c r="E102" s="30">
        <v>27</v>
      </c>
      <c r="F102" s="35"/>
      <c r="G102" s="35"/>
      <c r="H102" s="31"/>
      <c r="I102" s="34"/>
      <c r="J102" s="16">
        <f t="shared" si="12"/>
        <v>0</v>
      </c>
      <c r="K102" s="31"/>
      <c r="L102" s="34"/>
      <c r="M102" s="34"/>
      <c r="N102" s="34"/>
      <c r="O102" s="16">
        <f t="shared" si="10"/>
        <v>0</v>
      </c>
      <c r="P102" s="35"/>
      <c r="Q102" s="35"/>
      <c r="R102" s="35"/>
      <c r="S102" s="35"/>
      <c r="X102" s="16">
        <f t="shared" si="11"/>
        <v>0</v>
      </c>
      <c r="Y102" s="18"/>
      <c r="Z102" s="21">
        <f t="shared" si="15"/>
        <v>0</v>
      </c>
      <c r="AA102" s="36" t="s">
        <v>120</v>
      </c>
      <c r="AB102" s="15"/>
      <c r="AE102" s="3"/>
    </row>
    <row r="103" spans="1:34" x14ac:dyDescent="0.25">
      <c r="A103" s="44" t="s">
        <v>401</v>
      </c>
      <c r="B103" s="44" t="s">
        <v>402</v>
      </c>
      <c r="C103" s="44">
        <v>8</v>
      </c>
      <c r="D103" s="38">
        <v>29</v>
      </c>
      <c r="E103" s="30">
        <v>25</v>
      </c>
      <c r="F103" s="31"/>
      <c r="G103" s="31"/>
      <c r="H103" s="31"/>
      <c r="I103" s="34"/>
      <c r="J103" s="16">
        <f t="shared" si="12"/>
        <v>0</v>
      </c>
      <c r="K103" s="31"/>
      <c r="L103" s="34"/>
      <c r="M103" s="34"/>
      <c r="N103" s="34"/>
      <c r="O103" s="16">
        <f t="shared" si="10"/>
        <v>0</v>
      </c>
      <c r="P103" s="31"/>
      <c r="Q103" s="31"/>
      <c r="R103" s="31"/>
      <c r="S103" s="31"/>
      <c r="X103" s="16">
        <f t="shared" si="11"/>
        <v>0</v>
      </c>
      <c r="Y103" s="18"/>
      <c r="Z103" s="21">
        <f t="shared" si="15"/>
        <v>0</v>
      </c>
      <c r="AA103" s="36" t="s">
        <v>120</v>
      </c>
      <c r="AE103" s="3"/>
    </row>
    <row r="104" spans="1:34" x14ac:dyDescent="0.25">
      <c r="A104" s="44" t="s">
        <v>47</v>
      </c>
      <c r="B104" s="44" t="s">
        <v>255</v>
      </c>
      <c r="C104" s="44">
        <v>8</v>
      </c>
      <c r="D104" s="38">
        <v>29</v>
      </c>
      <c r="E104" s="30">
        <v>25</v>
      </c>
      <c r="F104" s="35"/>
      <c r="G104" s="35"/>
      <c r="H104" s="35"/>
      <c r="I104" s="34"/>
      <c r="J104" s="16">
        <f t="shared" si="12"/>
        <v>0</v>
      </c>
      <c r="K104" s="31"/>
      <c r="L104" s="34"/>
      <c r="M104" s="34"/>
      <c r="N104" s="34"/>
      <c r="O104" s="16">
        <f t="shared" si="10"/>
        <v>0</v>
      </c>
      <c r="P104" s="35"/>
      <c r="Q104" s="35"/>
      <c r="R104" s="35"/>
      <c r="S104" s="35"/>
      <c r="T104" s="35"/>
      <c r="X104" s="16">
        <f t="shared" si="11"/>
        <v>0</v>
      </c>
      <c r="Y104" s="18"/>
      <c r="Z104" s="21">
        <f t="shared" si="15"/>
        <v>0</v>
      </c>
      <c r="AA104" s="37" t="s">
        <v>177</v>
      </c>
      <c r="AE104" s="24"/>
    </row>
    <row r="105" spans="1:34" x14ac:dyDescent="0.25">
      <c r="A105" s="44" t="s">
        <v>175</v>
      </c>
      <c r="B105" s="44" t="s">
        <v>176</v>
      </c>
      <c r="C105" s="44">
        <v>8</v>
      </c>
      <c r="D105" s="38">
        <v>29</v>
      </c>
      <c r="E105" s="30">
        <v>25</v>
      </c>
      <c r="F105" s="31"/>
      <c r="G105" s="31"/>
      <c r="H105" s="31"/>
      <c r="I105" s="34"/>
      <c r="J105" s="16">
        <f t="shared" si="12"/>
        <v>0</v>
      </c>
      <c r="K105" s="31"/>
      <c r="L105" s="34"/>
      <c r="M105" s="34"/>
      <c r="N105" s="34"/>
      <c r="O105" s="16">
        <f t="shared" si="10"/>
        <v>0</v>
      </c>
      <c r="P105" s="31"/>
      <c r="Q105" s="31"/>
      <c r="R105" s="31"/>
      <c r="X105" s="16">
        <f t="shared" si="11"/>
        <v>0</v>
      </c>
      <c r="Y105" s="18"/>
      <c r="Z105" s="21">
        <f t="shared" si="15"/>
        <v>0</v>
      </c>
      <c r="AA105" s="36" t="s">
        <v>120</v>
      </c>
      <c r="AE105" s="24"/>
    </row>
    <row r="106" spans="1:34" x14ac:dyDescent="0.25">
      <c r="A106" s="44" t="s">
        <v>30</v>
      </c>
      <c r="B106" s="44" t="s">
        <v>225</v>
      </c>
      <c r="C106" s="44">
        <v>6</v>
      </c>
      <c r="D106" s="38">
        <v>40</v>
      </c>
      <c r="E106" s="30">
        <v>29</v>
      </c>
      <c r="F106" s="31"/>
      <c r="G106" s="31"/>
      <c r="H106" s="31"/>
      <c r="I106" s="35"/>
      <c r="J106" s="16">
        <f t="shared" si="12"/>
        <v>0</v>
      </c>
      <c r="K106" s="31"/>
      <c r="L106" s="34"/>
      <c r="M106" s="34"/>
      <c r="N106" s="34"/>
      <c r="O106" s="16">
        <f t="shared" si="10"/>
        <v>0</v>
      </c>
      <c r="X106" s="16">
        <f t="shared" si="11"/>
        <v>0</v>
      </c>
      <c r="Y106" s="18"/>
      <c r="Z106" s="21">
        <f t="shared" si="15"/>
        <v>0</v>
      </c>
      <c r="AA106" s="36" t="s">
        <v>120</v>
      </c>
    </row>
    <row r="107" spans="1:34" x14ac:dyDescent="0.25">
      <c r="A107" s="35" t="s">
        <v>468</v>
      </c>
      <c r="B107" s="35" t="s">
        <v>469</v>
      </c>
      <c r="C107" s="35">
        <v>8</v>
      </c>
      <c r="D107" s="38">
        <v>29</v>
      </c>
      <c r="E107" s="30">
        <v>25</v>
      </c>
      <c r="F107" s="35"/>
      <c r="G107" s="35"/>
      <c r="H107" s="31"/>
      <c r="I107" s="35"/>
      <c r="J107" s="16">
        <f t="shared" si="12"/>
        <v>0</v>
      </c>
      <c r="K107" s="31"/>
      <c r="L107" s="34"/>
      <c r="M107" s="34"/>
      <c r="N107" s="34"/>
      <c r="O107" s="16">
        <f t="shared" si="10"/>
        <v>0</v>
      </c>
      <c r="X107" s="16">
        <f t="shared" si="11"/>
        <v>0</v>
      </c>
      <c r="Y107" s="18"/>
      <c r="Z107" s="21">
        <f t="shared" si="15"/>
        <v>0</v>
      </c>
      <c r="AA107" s="32" t="s">
        <v>120</v>
      </c>
      <c r="AB107" s="15"/>
    </row>
    <row r="108" spans="1:34" x14ac:dyDescent="0.25">
      <c r="A108" s="31" t="s">
        <v>264</v>
      </c>
      <c r="B108" s="31" t="s">
        <v>48</v>
      </c>
      <c r="C108" s="35">
        <v>8</v>
      </c>
      <c r="D108" s="38">
        <v>29</v>
      </c>
      <c r="E108" s="30">
        <v>25</v>
      </c>
      <c r="F108" s="35"/>
      <c r="G108" s="35"/>
      <c r="H108" s="31"/>
      <c r="I108" s="35"/>
      <c r="J108" s="16">
        <f t="shared" si="12"/>
        <v>0</v>
      </c>
      <c r="K108" s="31"/>
      <c r="L108" s="34"/>
      <c r="M108" s="34"/>
      <c r="N108" s="34"/>
      <c r="O108" s="16">
        <f t="shared" si="10"/>
        <v>0</v>
      </c>
      <c r="X108" s="16">
        <f t="shared" si="11"/>
        <v>0</v>
      </c>
      <c r="Y108" s="18"/>
      <c r="Z108" s="21">
        <f t="shared" si="15"/>
        <v>0</v>
      </c>
      <c r="AA108" s="32" t="s">
        <v>120</v>
      </c>
      <c r="AB108" s="15"/>
    </row>
    <row r="109" spans="1:34" x14ac:dyDescent="0.25">
      <c r="F109" s="31"/>
      <c r="G109" s="31"/>
      <c r="H109" s="31"/>
      <c r="I109" s="35"/>
      <c r="J109" s="35">
        <f>SUM(J5:J108)</f>
        <v>40</v>
      </c>
      <c r="K109" s="31"/>
      <c r="L109" s="31"/>
      <c r="M109" s="31"/>
      <c r="N109" s="34"/>
      <c r="O109" s="35">
        <f>SUM(O5:O108)</f>
        <v>11</v>
      </c>
      <c r="X109" s="35">
        <f>SUM(X5:X108)</f>
        <v>69</v>
      </c>
      <c r="Z109" s="39">
        <f>SUM(Z5:Z108)</f>
        <v>4000</v>
      </c>
      <c r="AA109" s="36" t="s">
        <v>104</v>
      </c>
      <c r="AC109" s="39">
        <f>SUM(AC6:AC108)</f>
        <v>30</v>
      </c>
      <c r="AE109" s="48"/>
    </row>
    <row r="110" spans="1:34" x14ac:dyDescent="0.25">
      <c r="A110" s="31"/>
      <c r="B110" s="31"/>
      <c r="C110" s="31"/>
      <c r="D110" s="31"/>
      <c r="E110" s="38"/>
      <c r="F110" s="31"/>
      <c r="G110" s="31"/>
      <c r="H110" s="31"/>
      <c r="I110" s="35"/>
      <c r="J110" s="34"/>
      <c r="K110" s="31"/>
      <c r="L110" s="31"/>
      <c r="M110" s="31"/>
      <c r="N110" s="31"/>
      <c r="O110" s="34"/>
      <c r="P110" s="34"/>
      <c r="AA110" s="36"/>
      <c r="AC110" s="18">
        <v>3870</v>
      </c>
      <c r="AE110" s="18"/>
    </row>
    <row r="111" spans="1:34" x14ac:dyDescent="0.25">
      <c r="A111" s="34"/>
      <c r="B111" s="31"/>
      <c r="C111" s="34"/>
      <c r="D111" s="34"/>
      <c r="E111" s="40"/>
      <c r="F111" s="31"/>
      <c r="G111" s="31"/>
      <c r="H111" s="31"/>
      <c r="I111" s="31"/>
      <c r="J111" s="35"/>
      <c r="K111" s="31"/>
      <c r="L111" s="31"/>
      <c r="M111" s="31"/>
      <c r="N111" s="31"/>
      <c r="O111" s="31"/>
      <c r="P111" s="34"/>
      <c r="Q111" s="34"/>
      <c r="AA111"/>
      <c r="AC111" s="24">
        <f>SUM(AC109:AC110)</f>
        <v>3900</v>
      </c>
      <c r="AE111" s="20"/>
    </row>
    <row r="112" spans="1:34" x14ac:dyDescent="0.25">
      <c r="A112" s="34"/>
      <c r="B112" s="31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  <c r="Q112" s="34"/>
      <c r="AE112" s="32"/>
    </row>
    <row r="113" spans="1:17" x14ac:dyDescent="0.25">
      <c r="A113" s="34"/>
      <c r="B113" s="31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  <c r="Q113" s="34"/>
    </row>
    <row r="114" spans="1:17" x14ac:dyDescent="0.25">
      <c r="A114" s="34"/>
      <c r="B114" s="31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  <c r="Q114" s="34"/>
    </row>
    <row r="115" spans="1:17" x14ac:dyDescent="0.25">
      <c r="A115" s="34"/>
      <c r="B115" s="31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  <c r="Q115" s="34"/>
    </row>
    <row r="116" spans="1:17" x14ac:dyDescent="0.25">
      <c r="A116" s="34"/>
      <c r="B116" s="31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4"/>
      <c r="P116" s="34"/>
      <c r="Q116" s="34"/>
    </row>
    <row r="117" spans="1:17" x14ac:dyDescent="0.25">
      <c r="A117" s="34"/>
      <c r="B117" s="31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4"/>
      <c r="P117" s="34"/>
      <c r="Q117" s="34"/>
    </row>
    <row r="118" spans="1:17" x14ac:dyDescent="0.25">
      <c r="A118" s="34"/>
      <c r="B118" s="31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4"/>
      <c r="P118" s="34"/>
      <c r="Q118" s="34"/>
    </row>
    <row r="119" spans="1:17" x14ac:dyDescent="0.25">
      <c r="A119" s="34"/>
      <c r="B119" s="31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4"/>
      <c r="P119" s="34"/>
      <c r="Q119" s="34"/>
    </row>
    <row r="120" spans="1:17" x14ac:dyDescent="0.25">
      <c r="A120" s="34"/>
      <c r="B120" s="31"/>
      <c r="C120" s="34"/>
      <c r="D120" s="34"/>
      <c r="E120" s="40"/>
      <c r="F120" s="31"/>
      <c r="G120" s="31"/>
      <c r="H120" s="31"/>
      <c r="I120" s="31"/>
      <c r="J120" s="35"/>
      <c r="K120" s="31"/>
      <c r="L120" s="31"/>
      <c r="M120" s="31"/>
      <c r="N120" s="31"/>
      <c r="O120" s="31"/>
      <c r="P120" s="34"/>
      <c r="Q120" s="34"/>
    </row>
    <row r="121" spans="1:17" x14ac:dyDescent="0.25">
      <c r="A121" s="34"/>
      <c r="B121" s="31"/>
      <c r="C121" s="34"/>
      <c r="D121" s="34"/>
      <c r="E121" s="40"/>
      <c r="F121" s="31"/>
      <c r="G121" s="31"/>
      <c r="H121" s="31"/>
      <c r="I121" s="31"/>
      <c r="J121" s="35"/>
      <c r="K121" s="31"/>
      <c r="L121" s="31"/>
      <c r="M121" s="31"/>
      <c r="N121" s="31"/>
      <c r="O121" s="31"/>
      <c r="P121" s="34"/>
      <c r="Q121" s="34"/>
    </row>
    <row r="122" spans="1:17" x14ac:dyDescent="0.25">
      <c r="A122" s="34"/>
      <c r="B122" s="31"/>
      <c r="C122" s="34"/>
      <c r="D122" s="34"/>
      <c r="E122" s="40"/>
      <c r="F122" s="31"/>
      <c r="G122" s="31"/>
      <c r="H122" s="31"/>
      <c r="I122" s="31"/>
      <c r="J122" s="35"/>
      <c r="K122" s="31"/>
      <c r="L122" s="31"/>
      <c r="M122" s="31"/>
      <c r="N122" s="31"/>
      <c r="O122" s="31"/>
      <c r="P122" s="34"/>
      <c r="Q122" s="34"/>
    </row>
    <row r="123" spans="1:17" x14ac:dyDescent="0.25">
      <c r="A123" s="34"/>
      <c r="B123" s="34"/>
      <c r="C123" s="34"/>
      <c r="D123" s="34"/>
      <c r="E123" s="40"/>
      <c r="F123" s="31"/>
      <c r="G123" s="31"/>
      <c r="H123" s="31"/>
      <c r="I123" s="31"/>
      <c r="J123" s="35"/>
      <c r="K123" s="31"/>
      <c r="L123" s="31"/>
      <c r="M123" s="31"/>
      <c r="N123" s="31"/>
      <c r="O123" s="31"/>
      <c r="P123" s="34"/>
      <c r="Q123" s="34"/>
    </row>
    <row r="124" spans="1:17" x14ac:dyDescent="0.25">
      <c r="A124" s="34"/>
      <c r="B124" s="34"/>
      <c r="C124" s="34"/>
      <c r="D124" s="34"/>
      <c r="E124" s="40"/>
      <c r="F124" s="31"/>
      <c r="G124" s="31"/>
      <c r="H124" s="31"/>
      <c r="I124" s="31"/>
      <c r="J124" s="35"/>
      <c r="K124" s="31"/>
      <c r="L124" s="31"/>
      <c r="M124" s="31"/>
      <c r="N124" s="31"/>
      <c r="O124" s="31"/>
      <c r="P124" s="34"/>
    </row>
    <row r="125" spans="1:17" x14ac:dyDescent="0.25">
      <c r="A125" s="34"/>
      <c r="B125" s="34"/>
      <c r="C125" s="34"/>
      <c r="D125" s="34"/>
      <c r="E125" s="40"/>
      <c r="F125" s="31"/>
      <c r="G125" s="31"/>
      <c r="H125" s="31"/>
      <c r="I125" s="31"/>
      <c r="J125" s="35"/>
      <c r="K125" s="31"/>
      <c r="L125" s="31"/>
      <c r="M125" s="31"/>
      <c r="N125" s="31"/>
      <c r="O125" s="31"/>
      <c r="P125" s="34"/>
    </row>
    <row r="126" spans="1:17" x14ac:dyDescent="0.25">
      <c r="A126" s="34"/>
      <c r="B126" s="34"/>
      <c r="C126" s="34"/>
      <c r="D126" s="34"/>
      <c r="E126" s="40"/>
      <c r="F126" s="31"/>
      <c r="G126" s="31"/>
      <c r="H126" s="31"/>
      <c r="I126" s="31"/>
      <c r="J126" s="35"/>
      <c r="K126" s="31"/>
      <c r="L126" s="31"/>
      <c r="M126" s="31"/>
      <c r="N126" s="31"/>
      <c r="O126" s="31"/>
      <c r="P126" s="34"/>
    </row>
    <row r="127" spans="1:17" x14ac:dyDescent="0.25">
      <c r="A127" s="34"/>
      <c r="B127" s="34"/>
      <c r="C127" s="34"/>
      <c r="D127" s="34"/>
      <c r="E127" s="40"/>
      <c r="F127" s="31"/>
      <c r="G127" s="31"/>
      <c r="H127" s="31"/>
      <c r="I127" s="31"/>
      <c r="J127" s="35"/>
      <c r="K127" s="31"/>
      <c r="L127" s="31"/>
      <c r="M127" s="31"/>
      <c r="N127" s="31"/>
      <c r="O127" s="31"/>
      <c r="P127" s="34"/>
    </row>
    <row r="128" spans="1:17" x14ac:dyDescent="0.25">
      <c r="A128" s="34"/>
      <c r="B128" s="34"/>
      <c r="C128" s="34"/>
      <c r="D128" s="34"/>
      <c r="E128" s="40"/>
      <c r="F128" s="31"/>
      <c r="G128" s="31"/>
      <c r="H128" s="31"/>
      <c r="I128" s="31"/>
      <c r="J128" s="35"/>
      <c r="K128" s="31"/>
      <c r="L128" s="31"/>
      <c r="M128" s="31"/>
      <c r="N128" s="31"/>
      <c r="O128" s="31"/>
      <c r="P128" s="34"/>
    </row>
    <row r="129" spans="1:16" x14ac:dyDescent="0.25">
      <c r="A129" s="34"/>
      <c r="B129" s="34"/>
      <c r="C129" s="34"/>
      <c r="D129" s="34"/>
      <c r="E129" s="40"/>
      <c r="F129" s="31"/>
      <c r="G129" s="31"/>
      <c r="H129" s="31"/>
      <c r="I129" s="31"/>
      <c r="J129" s="35"/>
      <c r="K129" s="31"/>
      <c r="L129" s="31"/>
      <c r="M129" s="31"/>
      <c r="N129" s="31"/>
      <c r="O129" s="31"/>
      <c r="P129" s="34"/>
    </row>
    <row r="130" spans="1:16" x14ac:dyDescent="0.25">
      <c r="A130" s="34"/>
      <c r="B130" s="34"/>
      <c r="C130" s="34"/>
      <c r="D130" s="34"/>
      <c r="E130" s="40"/>
      <c r="F130" s="31"/>
      <c r="G130" s="31"/>
      <c r="H130" s="31"/>
      <c r="I130" s="31"/>
      <c r="J130" s="35"/>
      <c r="K130" s="31"/>
      <c r="L130" s="31"/>
      <c r="M130" s="31"/>
      <c r="N130" s="31"/>
      <c r="O130" s="31"/>
      <c r="P130" s="34"/>
    </row>
    <row r="131" spans="1:16" x14ac:dyDescent="0.25">
      <c r="A131" s="34"/>
      <c r="B131" s="34"/>
      <c r="C131" s="34"/>
      <c r="D131" s="34"/>
      <c r="E131" s="40"/>
      <c r="F131" s="31"/>
      <c r="G131" s="31"/>
      <c r="H131" s="31"/>
      <c r="I131" s="31"/>
      <c r="J131" s="35"/>
      <c r="K131" s="31"/>
      <c r="L131" s="31"/>
      <c r="M131" s="31"/>
      <c r="N131" s="31"/>
      <c r="O131" s="34"/>
      <c r="P131" s="34"/>
    </row>
    <row r="132" spans="1:16" x14ac:dyDescent="0.25">
      <c r="A132" s="34"/>
      <c r="B132" s="34"/>
      <c r="C132" s="34"/>
      <c r="D132" s="34"/>
      <c r="E132" s="40"/>
      <c r="F132" s="31"/>
      <c r="G132" s="31"/>
      <c r="H132" s="31"/>
      <c r="I132" s="31"/>
      <c r="J132" s="35"/>
      <c r="K132" s="31"/>
      <c r="L132" s="31"/>
      <c r="M132" s="31"/>
      <c r="N132" s="31"/>
      <c r="O132" s="34"/>
      <c r="P132" s="34"/>
    </row>
    <row r="133" spans="1:16" x14ac:dyDescent="0.25">
      <c r="A133" s="34"/>
      <c r="B133" s="34"/>
      <c r="C133" s="34"/>
      <c r="D133" s="34"/>
      <c r="E133" s="40"/>
      <c r="F133" s="31"/>
      <c r="G133" s="31"/>
      <c r="H133" s="31"/>
      <c r="I133" s="31"/>
      <c r="J133" s="35"/>
      <c r="K133" s="31"/>
      <c r="L133" s="31"/>
      <c r="M133" s="31"/>
      <c r="N133" s="31"/>
      <c r="O133" s="34"/>
      <c r="P133" s="34"/>
    </row>
    <row r="134" spans="1:16" x14ac:dyDescent="0.25">
      <c r="A134" s="34"/>
      <c r="B134" s="34"/>
      <c r="C134" s="34"/>
      <c r="D134" s="34"/>
      <c r="E134" s="40"/>
      <c r="F134" s="31"/>
      <c r="G134" s="31"/>
      <c r="H134" s="31"/>
      <c r="I134" s="31"/>
      <c r="J134" s="35"/>
      <c r="K134" s="31"/>
      <c r="L134" s="31"/>
      <c r="M134" s="31"/>
      <c r="N134" s="31"/>
      <c r="O134" s="34"/>
      <c r="P134" s="34"/>
    </row>
    <row r="135" spans="1:16" x14ac:dyDescent="0.25">
      <c r="A135" s="34"/>
      <c r="B135" s="34"/>
      <c r="C135" s="34"/>
      <c r="D135" s="34"/>
      <c r="E135" s="40"/>
      <c r="F135" s="31"/>
      <c r="G135" s="31"/>
      <c r="H135" s="31"/>
      <c r="I135" s="31"/>
      <c r="J135" s="35"/>
      <c r="K135" s="31"/>
      <c r="L135" s="31"/>
      <c r="M135" s="31"/>
      <c r="N135" s="31"/>
      <c r="O135" s="34"/>
      <c r="P135" s="34"/>
    </row>
    <row r="136" spans="1:16" x14ac:dyDescent="0.25">
      <c r="A136" s="34"/>
      <c r="B136" s="34"/>
      <c r="C136" s="34"/>
      <c r="D136" s="34"/>
      <c r="E136" s="40"/>
      <c r="F136" s="31"/>
      <c r="G136" s="31"/>
      <c r="H136" s="31"/>
      <c r="I136" s="31"/>
      <c r="J136" s="35"/>
      <c r="K136" s="31"/>
      <c r="L136" s="31"/>
      <c r="M136" s="31"/>
      <c r="N136" s="31"/>
      <c r="O136" s="34"/>
      <c r="P136" s="34"/>
    </row>
    <row r="137" spans="1:16" x14ac:dyDescent="0.25">
      <c r="A137" s="34"/>
      <c r="B137" s="34"/>
      <c r="C137" s="34"/>
      <c r="D137" s="34"/>
      <c r="E137" s="40"/>
      <c r="F137" s="31"/>
      <c r="G137" s="31"/>
      <c r="H137" s="31"/>
      <c r="I137" s="31"/>
      <c r="J137" s="35"/>
      <c r="K137" s="31"/>
      <c r="L137" s="31"/>
      <c r="M137" s="31"/>
      <c r="N137" s="31"/>
      <c r="O137" s="34"/>
      <c r="P137" s="34"/>
    </row>
    <row r="138" spans="1:16" x14ac:dyDescent="0.25">
      <c r="A138" s="34"/>
      <c r="B138" s="34"/>
      <c r="C138" s="34"/>
      <c r="D138" s="34"/>
      <c r="E138" s="40"/>
      <c r="F138" s="31"/>
      <c r="G138" s="31"/>
      <c r="H138" s="31"/>
      <c r="I138" s="31"/>
      <c r="J138" s="35"/>
      <c r="K138" s="31"/>
      <c r="L138" s="31"/>
      <c r="M138" s="31"/>
      <c r="N138" s="31"/>
      <c r="O138" s="34"/>
      <c r="P138" s="34"/>
    </row>
    <row r="139" spans="1:16" x14ac:dyDescent="0.25">
      <c r="A139" s="34"/>
      <c r="B139" s="34"/>
      <c r="C139" s="34"/>
      <c r="D139" s="34"/>
      <c r="E139" s="40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6" x14ac:dyDescent="0.25">
      <c r="B140" s="34"/>
      <c r="C140" s="34"/>
      <c r="D140" s="34"/>
      <c r="E140" s="40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6" x14ac:dyDescent="0.25">
      <c r="B141" s="34"/>
      <c r="C141" s="34"/>
      <c r="D141" s="34"/>
      <c r="E141" s="40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6" x14ac:dyDescent="0.25">
      <c r="B142" s="34"/>
      <c r="C142" s="34"/>
      <c r="D142" s="34"/>
      <c r="E142" s="40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6" x14ac:dyDescent="0.25">
      <c r="B143" s="34"/>
      <c r="C143" s="34"/>
      <c r="D143" s="34"/>
      <c r="E143" s="40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6" x14ac:dyDescent="0.25">
      <c r="B144" s="34"/>
      <c r="C144" s="34"/>
      <c r="D144" s="34"/>
      <c r="E144" s="40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2:18" x14ac:dyDescent="0.25">
      <c r="B145" s="34"/>
      <c r="C145" s="34"/>
      <c r="D145" s="34"/>
      <c r="E145" s="40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2:18" x14ac:dyDescent="0.25">
      <c r="B146" s="34"/>
      <c r="C146" s="34"/>
      <c r="D146" s="34"/>
      <c r="E146" s="40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1"/>
      <c r="Q146" s="31"/>
      <c r="R146" s="31"/>
    </row>
    <row r="147" spans="2:18" x14ac:dyDescent="0.25">
      <c r="B147" s="34"/>
      <c r="C147" s="34"/>
      <c r="D147" s="34"/>
      <c r="E147" s="40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2:18" x14ac:dyDescent="0.25">
      <c r="B148" s="34"/>
      <c r="C148" s="34"/>
      <c r="D148" s="34"/>
      <c r="E148" s="40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2:18" x14ac:dyDescent="0.25">
      <c r="B149" s="34"/>
      <c r="C149" s="34"/>
      <c r="D149" s="34"/>
      <c r="E149" s="40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2:18" x14ac:dyDescent="0.25">
      <c r="B150" s="34"/>
      <c r="C150" s="34"/>
      <c r="D150" s="34"/>
      <c r="E150" s="40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2:18" x14ac:dyDescent="0.25">
      <c r="B151" s="34"/>
      <c r="C151" s="34"/>
      <c r="D151" s="34"/>
      <c r="E151" s="40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2:18" x14ac:dyDescent="0.25">
      <c r="B152" s="34"/>
      <c r="C152" s="34"/>
      <c r="D152" s="34"/>
      <c r="E152" s="40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2:18" x14ac:dyDescent="0.25">
      <c r="B153" s="34"/>
      <c r="C153" s="34"/>
      <c r="D153" s="34"/>
      <c r="E153" s="40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2:18" x14ac:dyDescent="0.25">
      <c r="B154" s="34"/>
      <c r="C154" s="34"/>
      <c r="D154" s="34"/>
      <c r="E154" s="40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2:18" x14ac:dyDescent="0.25">
      <c r="B155" s="34"/>
      <c r="C155" s="34"/>
      <c r="D155" s="34"/>
      <c r="E155" s="40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2:18" x14ac:dyDescent="0.25">
      <c r="B156" s="34"/>
      <c r="C156" s="34"/>
      <c r="D156" s="34"/>
      <c r="E156" s="40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2:18" x14ac:dyDescent="0.25">
      <c r="B157" s="34"/>
      <c r="C157" s="34"/>
      <c r="D157" s="34"/>
      <c r="E157" s="40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2:18" x14ac:dyDescent="0.25">
      <c r="B158" s="34"/>
      <c r="C158" s="34"/>
      <c r="D158" s="34"/>
      <c r="E158" s="40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2:18" x14ac:dyDescent="0.25">
      <c r="B159" s="34"/>
      <c r="C159" s="34"/>
      <c r="D159" s="34"/>
      <c r="E159" s="40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</row>
    <row r="160" spans="2:18" x14ac:dyDescent="0.25">
      <c r="B160" s="34"/>
      <c r="C160" s="34"/>
      <c r="D160" s="34"/>
      <c r="E160" s="40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4"/>
    </row>
    <row r="161" spans="2:22" x14ac:dyDescent="0.25">
      <c r="B161" s="34"/>
      <c r="C161" s="34"/>
      <c r="D161" s="34"/>
      <c r="E161" s="40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  <c r="V161" s="16">
        <f>79+183</f>
        <v>262</v>
      </c>
    </row>
    <row r="162" spans="2:22" x14ac:dyDescent="0.25">
      <c r="B162" s="34"/>
      <c r="C162" s="34"/>
      <c r="D162" s="34"/>
      <c r="E162" s="45"/>
      <c r="F162" s="31"/>
      <c r="G162" s="31"/>
      <c r="H162" s="31"/>
      <c r="I162" s="35"/>
      <c r="J162" s="35"/>
      <c r="K162" s="31"/>
      <c r="L162" s="31"/>
      <c r="M162" s="31"/>
      <c r="N162" s="31"/>
      <c r="O162" s="34"/>
      <c r="P162" s="34"/>
    </row>
    <row r="163" spans="2:22" x14ac:dyDescent="0.25">
      <c r="B163" s="34"/>
      <c r="C163" s="34"/>
      <c r="D163" s="34"/>
      <c r="E163" s="41"/>
      <c r="F163" s="31"/>
      <c r="G163" s="31"/>
      <c r="H163" s="31"/>
      <c r="I163" s="35"/>
      <c r="J163" s="34"/>
      <c r="K163" s="31"/>
      <c r="L163" s="31"/>
      <c r="M163" s="31"/>
      <c r="N163" s="31"/>
      <c r="O163" s="34"/>
      <c r="P163" s="34"/>
    </row>
    <row r="164" spans="2:22" x14ac:dyDescent="0.25">
      <c r="B164" s="34"/>
      <c r="C164" s="34"/>
      <c r="D164" s="34"/>
      <c r="E164" s="49"/>
      <c r="F164" s="31"/>
      <c r="G164" s="31"/>
      <c r="H164" s="31"/>
      <c r="I164" s="35"/>
      <c r="J164" s="34"/>
      <c r="K164" s="31"/>
      <c r="L164" s="31"/>
      <c r="M164" s="31"/>
      <c r="N164" s="31"/>
      <c r="O164" s="34"/>
      <c r="P164" s="34"/>
    </row>
    <row r="165" spans="2:22" x14ac:dyDescent="0.25">
      <c r="B165" s="34"/>
      <c r="C165" s="34"/>
      <c r="D165" s="34"/>
      <c r="E165" s="34"/>
      <c r="F165" s="31"/>
      <c r="G165" s="31"/>
      <c r="H165" s="31"/>
      <c r="I165" s="35"/>
      <c r="J165" s="34"/>
      <c r="K165" s="31"/>
      <c r="L165" s="31"/>
      <c r="M165" s="31"/>
      <c r="N165" s="31"/>
      <c r="O165" s="34"/>
      <c r="P165" s="34"/>
    </row>
    <row r="166" spans="2:22" x14ac:dyDescent="0.25">
      <c r="B166" s="34"/>
      <c r="C166" s="34"/>
      <c r="D166" s="34"/>
      <c r="E166" s="34"/>
      <c r="F166" s="31"/>
      <c r="G166" s="31"/>
      <c r="H166" s="31"/>
      <c r="I166" s="34"/>
      <c r="J166" s="34"/>
      <c r="K166" s="31"/>
      <c r="L166" s="31"/>
      <c r="M166" s="31"/>
      <c r="N166" s="31"/>
      <c r="O166" s="34"/>
      <c r="P166" s="34"/>
    </row>
    <row r="167" spans="2:22" x14ac:dyDescent="0.25">
      <c r="B167" s="34"/>
      <c r="C167" s="34"/>
      <c r="D167" s="34"/>
      <c r="E167" s="34"/>
      <c r="F167" s="31"/>
      <c r="G167" s="31"/>
      <c r="H167" s="31"/>
      <c r="I167" s="34"/>
      <c r="J167" s="34"/>
      <c r="K167" s="31"/>
      <c r="L167" s="31"/>
      <c r="M167" s="31"/>
      <c r="N167" s="31"/>
      <c r="O167" s="34"/>
      <c r="P167" s="34"/>
    </row>
    <row r="168" spans="2:22" x14ac:dyDescent="0.25">
      <c r="B168" s="34"/>
      <c r="C168" s="34"/>
      <c r="D168" s="34"/>
      <c r="E168" s="34"/>
      <c r="F168" s="31"/>
      <c r="G168" s="31"/>
      <c r="H168" s="31"/>
      <c r="I168" s="34"/>
      <c r="J168" s="34"/>
      <c r="K168" s="31"/>
      <c r="L168" s="31"/>
      <c r="M168" s="31"/>
      <c r="N168" s="31"/>
      <c r="O168" s="34"/>
      <c r="P168" s="34"/>
    </row>
    <row r="169" spans="2:22" x14ac:dyDescent="0.25">
      <c r="B169" s="34"/>
      <c r="C169" s="34"/>
      <c r="D169" s="34"/>
      <c r="E169" s="34"/>
      <c r="F169" s="31"/>
      <c r="G169" s="31"/>
      <c r="H169" s="31"/>
      <c r="I169" s="34"/>
      <c r="J169" s="34"/>
      <c r="K169" s="31"/>
      <c r="L169" s="31"/>
      <c r="M169" s="31"/>
      <c r="N169" s="31"/>
      <c r="O169" s="34"/>
      <c r="P169" s="34"/>
    </row>
    <row r="170" spans="2:22" x14ac:dyDescent="0.25">
      <c r="B170" s="34"/>
      <c r="C170" s="34"/>
      <c r="D170" s="34"/>
      <c r="E170" s="34"/>
      <c r="F170" s="31"/>
      <c r="G170" s="31"/>
      <c r="H170" s="31"/>
      <c r="I170" s="34"/>
      <c r="J170" s="34"/>
      <c r="K170" s="31"/>
      <c r="L170" s="31"/>
      <c r="M170" s="31"/>
      <c r="N170" s="31"/>
      <c r="O170" s="34"/>
      <c r="P170" s="34"/>
    </row>
    <row r="171" spans="2:22" x14ac:dyDescent="0.25">
      <c r="B171" s="34"/>
      <c r="C171" s="34"/>
      <c r="D171" s="34"/>
      <c r="E171" s="34"/>
      <c r="F171" s="31"/>
      <c r="G171" s="31"/>
      <c r="H171" s="31"/>
      <c r="I171" s="34"/>
      <c r="J171" s="34"/>
      <c r="K171" s="31"/>
      <c r="L171" s="31"/>
      <c r="M171" s="31"/>
      <c r="N171" s="31"/>
      <c r="O171" s="34"/>
      <c r="P171" s="34"/>
    </row>
    <row r="172" spans="2:22" x14ac:dyDescent="0.25">
      <c r="B172" s="34"/>
      <c r="C172" s="34"/>
      <c r="D172" s="34"/>
      <c r="E172" s="34"/>
      <c r="F172" s="31"/>
      <c r="G172" s="31"/>
      <c r="H172" s="31"/>
      <c r="I172" s="34"/>
      <c r="J172" s="34"/>
      <c r="K172" s="31"/>
      <c r="L172" s="31"/>
      <c r="M172" s="31"/>
      <c r="N172" s="31"/>
      <c r="O172" s="34"/>
      <c r="P172" s="34"/>
    </row>
    <row r="173" spans="2:22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22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22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22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2:16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2:16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2:16" x14ac:dyDescent="0.25"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2:16" x14ac:dyDescent="0.25"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2:16" x14ac:dyDescent="0.25">
      <c r="K221" s="31"/>
      <c r="L221" s="31"/>
      <c r="M221" s="31"/>
      <c r="N221" s="31"/>
    </row>
    <row r="222" spans="2:16" x14ac:dyDescent="0.25">
      <c r="K222" s="31"/>
      <c r="L222" s="31"/>
      <c r="M222" s="31"/>
      <c r="N222" s="31"/>
    </row>
    <row r="223" spans="2:16" x14ac:dyDescent="0.25">
      <c r="L223" s="31"/>
      <c r="M223" s="31"/>
      <c r="N223" s="31"/>
    </row>
    <row r="224" spans="2:16" x14ac:dyDescent="0.25">
      <c r="L224" s="31"/>
      <c r="M224" s="31"/>
      <c r="N224" s="31"/>
    </row>
    <row r="225" spans="12:14" x14ac:dyDescent="0.25">
      <c r="L225" s="31"/>
      <c r="M225" s="31"/>
      <c r="N225" s="31"/>
    </row>
    <row r="226" spans="12:14" x14ac:dyDescent="0.25">
      <c r="L226" s="31"/>
      <c r="M226" s="31"/>
      <c r="N226" s="31"/>
    </row>
    <row r="227" spans="12:14" x14ac:dyDescent="0.25">
      <c r="L227" s="31"/>
      <c r="M227" s="31"/>
      <c r="N227" s="31"/>
    </row>
    <row r="228" spans="12:14" x14ac:dyDescent="0.25">
      <c r="L228" s="31"/>
      <c r="M228" s="31"/>
      <c r="N228" s="31"/>
    </row>
    <row r="229" spans="12:14" x14ac:dyDescent="0.25">
      <c r="L229" s="31"/>
      <c r="M229" s="31"/>
      <c r="N229" s="31"/>
    </row>
    <row r="230" spans="12:14" x14ac:dyDescent="0.25">
      <c r="L230" s="31"/>
      <c r="M230" s="31"/>
      <c r="N230" s="31"/>
    </row>
  </sheetData>
  <sortState xmlns:xlrd2="http://schemas.microsoft.com/office/spreadsheetml/2017/richdata2" ref="K111:M190">
    <sortCondition ref="M111:M19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19"/>
  <sheetViews>
    <sheetView topLeftCell="A188" workbookViewId="0">
      <selection activeCell="A202" sqref="A202:B20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'10 31 21 payroll'!AG4</f>
        <v>0</v>
      </c>
      <c r="D1" s="3">
        <f>'10 31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+(J1*D1)+(O1*E1)+(V1*'10 31 21 payroll'!$AI$3)+W1</f>
        <v>0</v>
      </c>
      <c r="Y1" t="s">
        <v>177</v>
      </c>
      <c r="Z1" s="8"/>
      <c r="AA1" s="3"/>
      <c r="AC1" s="9"/>
    </row>
    <row r="2" spans="1:32" x14ac:dyDescent="0.25">
      <c r="A2" t="s">
        <v>174</v>
      </c>
      <c r="B2" t="s">
        <v>128</v>
      </c>
      <c r="C2">
        <v>8</v>
      </c>
      <c r="D2" s="3">
        <f>+'10 31 21 payroll'!$AH$2</f>
        <v>40</v>
      </c>
      <c r="E2" s="3">
        <f>+'10 31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+(J2*D2)+(O2*E2)+(V2*'10 31 21 payroll'!$AI$3)+W2</f>
        <v>0</v>
      </c>
      <c r="Y2" t="s">
        <v>120</v>
      </c>
      <c r="Z2" s="1"/>
      <c r="AA2" s="8"/>
    </row>
    <row r="3" spans="1:32" x14ac:dyDescent="0.25">
      <c r="A3" t="s">
        <v>189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+(J3*D3)+(O3*E3)+(V3*'10 31 21 payroll'!$AI$3)+W3</f>
        <v>0</v>
      </c>
      <c r="Y3" t="s">
        <v>120</v>
      </c>
      <c r="Z3" s="1"/>
      <c r="AA3" s="8"/>
    </row>
    <row r="4" spans="1:32" x14ac:dyDescent="0.25">
      <c r="A4" t="s">
        <v>250</v>
      </c>
      <c r="B4" t="s">
        <v>200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+(J4*D4)+(O4*E4)+(V4*'10 31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+'10 31 21 payroll'!$AH$2</f>
        <v>40</v>
      </c>
      <c r="E5" s="3">
        <f>+'10 31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+(J5*D5)+(O5*E5)+(V5*'10 31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205</v>
      </c>
      <c r="B6" t="s">
        <v>206</v>
      </c>
      <c r="C6">
        <v>8</v>
      </c>
      <c r="D6" s="3">
        <f>+'10 31 21 payroll'!$AH$2</f>
        <v>40</v>
      </c>
      <c r="E6" s="3">
        <f>+'10 31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+(J6*D6)+(O6*E6)+(V6*'10 31 21 payroll'!$AI$3)+W6</f>
        <v>0</v>
      </c>
      <c r="Y6" t="s">
        <v>209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+'10 31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+(J7*D7)+(O7*E7)+(V7*'10 31 21 payroll'!$AI$3)+W7</f>
        <v>0</v>
      </c>
      <c r="Y7" t="s">
        <v>120</v>
      </c>
      <c r="Z7" s="3" t="s">
        <v>308</v>
      </c>
      <c r="AC7" s="9"/>
    </row>
    <row r="8" spans="1:32" x14ac:dyDescent="0.25">
      <c r="A8" t="s">
        <v>248</v>
      </c>
      <c r="B8" t="s">
        <v>249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+(J8*D8)+(O8*E8)+(V8*'10 31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+'10 31 21 payroll'!$AH$2</f>
        <v>40</v>
      </c>
      <c r="E9" s="3">
        <f>+'10 31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+(J9*D9)+(O9*E9)+(V9*'10 31 21 payroll'!$AI$3)+W9</f>
        <v>0</v>
      </c>
      <c r="Y9" t="s">
        <v>120</v>
      </c>
      <c r="Z9" s="3"/>
      <c r="AA9" s="3"/>
    </row>
    <row r="10" spans="1:32" x14ac:dyDescent="0.25">
      <c r="A10" t="s">
        <v>243</v>
      </c>
      <c r="B10" t="s">
        <v>244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+(J10*D10)+(O10*E10)+(V10*'10 31 21 payroll'!$AI$3)+W10</f>
        <v>0</v>
      </c>
      <c r="Y10" s="11" t="s">
        <v>177</v>
      </c>
      <c r="Z10" s="1"/>
      <c r="AA10" s="8"/>
      <c r="AB10" s="4"/>
      <c r="AC10" s="3"/>
    </row>
    <row r="11" spans="1:32" x14ac:dyDescent="0.25">
      <c r="A11" t="s">
        <v>68</v>
      </c>
      <c r="B11" t="s">
        <v>278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+(J11*D11)+(O11*E11)+(V11*'10 31 21 payroll'!$AI$3)+W11</f>
        <v>0</v>
      </c>
      <c r="Y11" t="s">
        <v>120</v>
      </c>
      <c r="AA11" s="8"/>
      <c r="AC11" s="9"/>
    </row>
    <row r="12" spans="1:32" x14ac:dyDescent="0.25">
      <c r="A12" t="s">
        <v>246</v>
      </c>
      <c r="B12" t="s">
        <v>247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+(J12*D12)+(O12*E12)+(V12*'10 31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280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+(J13*D13)+(O13*E13)+(V13*'10 31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+'10 31 21 payroll'!$AH$2</f>
        <v>40</v>
      </c>
      <c r="E14" s="3">
        <f>+'10 31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+(J14*D14)+(O14*E14)+(V14*'10 31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173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+(J15*D15)+(O15*E15)+(V15*'10 31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228</v>
      </c>
      <c r="B16" t="s">
        <v>229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+(J16*D16)+(O16*E16)+(V16*'10 31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'10 31 21 payroll'!AG2</f>
        <v>0</v>
      </c>
      <c r="D17" s="3">
        <f>'10 31 21 payroll'!AH2</f>
        <v>40</v>
      </c>
      <c r="E17" s="3">
        <f>'10 31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+(J17*D17)+(O17*E17)+(V17*'10 31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270</v>
      </c>
      <c r="B18" t="s">
        <v>271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+(J18*D18)+(O18*E18)+(V18*'10 31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286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+(J19*D19)+(O19*E19)+(V19*'10 31 21 payroll'!$AI$3)+W19</f>
        <v>0</v>
      </c>
      <c r="Y19" t="s">
        <v>120</v>
      </c>
    </row>
    <row r="20" spans="1:36" x14ac:dyDescent="0.25">
      <c r="A20" t="s">
        <v>284</v>
      </c>
      <c r="B20" t="s">
        <v>285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+(J20*D20)+(O20*E20)+(V20*'10 31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166</v>
      </c>
      <c r="B21" t="s">
        <v>167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+(J21*D21)+(O21*E21)+(V21*'10 31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268</v>
      </c>
      <c r="B22" t="s">
        <v>279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+(J22*D22)+(O22*E22)+(V22*'10 31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221</v>
      </c>
      <c r="B23" t="s">
        <v>220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+(J23*D23)+(O23*E23)+(V23*'10 31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217</v>
      </c>
      <c r="B24" t="s">
        <v>263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+(J24*D24)+(O24*E24)+(V24*'10 31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+'10 31 21 payroll'!$AH$2</f>
        <v>40</v>
      </c>
      <c r="E25" s="3">
        <f>+'10 31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+(J25*D25)+(O25*E25)+(V25*'10 31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+'10 31 21 payroll'!$AH$2</f>
        <v>40</v>
      </c>
      <c r="E26" s="3">
        <f>+'10 31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+(J26*D26)+(O26*E26)+(V26*'10 31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212</v>
      </c>
      <c r="B27" t="s">
        <v>213</v>
      </c>
      <c r="C27">
        <v>8</v>
      </c>
      <c r="D27" s="3">
        <f>+'10 31 21 payroll'!$AH$2</f>
        <v>40</v>
      </c>
      <c r="E27" s="3">
        <f>+'10 31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+(J27*D27)+(O27*E27)+(V27*'10 31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+'10 31 21 payroll'!$AH$2</f>
        <v>40</v>
      </c>
      <c r="E28" s="3">
        <f>+'10 31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+(J28*D28)+(O28*E28)+(V28*'10 31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171</v>
      </c>
      <c r="C29">
        <v>8</v>
      </c>
      <c r="D29" s="3">
        <f>+'10 31 21 payroll'!$AH$2</f>
        <v>40</v>
      </c>
      <c r="E29" s="3">
        <f>+'10 31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+(J29*D29)+(O29*E29)+(V29*'10 31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+'10 31 21 payroll'!$AH$2</f>
        <v>40</v>
      </c>
      <c r="E30" s="3">
        <f>+'10 31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+(J30*D30)+(O30*E30)+(V30*'10 31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+'10 31 21 payroll'!$AH$2</f>
        <v>40</v>
      </c>
      <c r="E31" s="3">
        <f>+'10 31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+(J31*D31)+(O31*E31)+(V31*'10 31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+(J32*D32)+(O32*E32)+(V32*'10 31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235</v>
      </c>
      <c r="B33" t="s">
        <v>238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+(J33*D33)+(O33*E33)+(V33*'10 31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315</v>
      </c>
      <c r="B34" t="s">
        <v>302</v>
      </c>
      <c r="C34">
        <v>8</v>
      </c>
      <c r="D34" s="3">
        <f>+'10 31 21 payroll'!$AH$2</f>
        <v>40</v>
      </c>
      <c r="E34" s="3">
        <f>+'10 31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+(J34*D34)+(O34*E34)+(V34*'10 31 21 payroll'!$AI$3)+W34</f>
        <v>0</v>
      </c>
      <c r="Y34" t="s">
        <v>316</v>
      </c>
      <c r="Z34" s="1"/>
    </row>
    <row r="35" spans="1:36" x14ac:dyDescent="0.25">
      <c r="A35" t="s">
        <v>311</v>
      </c>
      <c r="B35" t="s">
        <v>312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+(J35*D35)+(O35*E35)+(V35*'10 31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256</v>
      </c>
      <c r="B36" t="s">
        <v>257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+(J36*D36)+(O36*E36)+(V36*'10 31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307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+(J37*D37)+(O37*E37)+(V37*'10 31 21 payroll'!$AI$3)+W37</f>
        <v>0</v>
      </c>
      <c r="Y37" s="11" t="s">
        <v>177</v>
      </c>
      <c r="Z37" s="1"/>
      <c r="AA37" s="3"/>
      <c r="AC37" s="3"/>
    </row>
    <row r="38" spans="1:36" x14ac:dyDescent="0.25">
      <c r="A38" t="s">
        <v>240</v>
      </c>
      <c r="B38" t="s">
        <v>241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+(J38*D38)+(O38*E38)+(V38*'10 31 21 payroll'!$AI$3)+W38</f>
        <v>0</v>
      </c>
      <c r="Y38" t="s">
        <v>120</v>
      </c>
      <c r="Z38" s="8"/>
      <c r="AA38" s="3"/>
    </row>
    <row r="39" spans="1:36" x14ac:dyDescent="0.25">
      <c r="A39" t="s">
        <v>223</v>
      </c>
      <c r="B39" t="s">
        <v>195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+(J39*D39)+(O39*E39)+(V39*'10 31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+'10 31 21 payroll'!$AH$4</f>
        <v>0</v>
      </c>
      <c r="E40" s="3">
        <f>+'10 31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+(J40*D40)+(O40*E40)+(V40*'10 31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297</v>
      </c>
      <c r="B41" t="s">
        <v>197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+(J41*D41)+(O41*E41)+(V41*'10 31 21 payroll'!$AI$3)+W41</f>
        <v>0</v>
      </c>
      <c r="Y41" t="s">
        <v>120</v>
      </c>
      <c r="Z41" s="1"/>
      <c r="AA41" s="1"/>
    </row>
    <row r="42" spans="1:36" x14ac:dyDescent="0.25">
      <c r="A42" t="s">
        <v>207</v>
      </c>
      <c r="B42" t="s">
        <v>197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+(J42*D42)+(O42*E42)+(V42*'10 31 21 payroll'!$AI$3)+W42</f>
        <v>0</v>
      </c>
      <c r="Y42" t="s">
        <v>120</v>
      </c>
      <c r="Z42" s="8"/>
      <c r="AA42" s="1"/>
    </row>
    <row r="43" spans="1:36" x14ac:dyDescent="0.25">
      <c r="A43" t="s">
        <v>196</v>
      </c>
      <c r="B43" t="s">
        <v>197</v>
      </c>
      <c r="C43">
        <v>8</v>
      </c>
      <c r="D43" s="3">
        <f>+'10 31 21 payroll'!$AH$2</f>
        <v>40</v>
      </c>
      <c r="E43" s="3">
        <f>+'10 31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+(J43*D43)+(O43*E43)+(V43*'10 31 21 payroll'!$AI$3)+W43</f>
        <v>0</v>
      </c>
      <c r="Y43" t="s">
        <v>120</v>
      </c>
      <c r="Z43" s="1"/>
      <c r="AA43" s="1"/>
    </row>
    <row r="44" spans="1:36" x14ac:dyDescent="0.25">
      <c r="A44" t="s">
        <v>230</v>
      </c>
      <c r="B44" t="s">
        <v>197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+(J44*D44)+(O44*E44)+(V44*'10 31 21 payroll'!$AI$3)+W44</f>
        <v>0</v>
      </c>
      <c r="Y44" t="s">
        <v>120</v>
      </c>
      <c r="Z44" s="1"/>
    </row>
    <row r="45" spans="1:36" x14ac:dyDescent="0.25">
      <c r="A45" t="s">
        <v>289</v>
      </c>
      <c r="B45" t="s">
        <v>247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+(J45*D45)+(O45*E45)+(V45*'10 31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+'10 31 21 payroll'!$AH$4</f>
        <v>0</v>
      </c>
      <c r="E46" s="3">
        <f>+'10 31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+(J46*D46)+(O46*E46)+(V46*'10 31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+'10 31 21 payroll'!$AH$2</f>
        <v>40</v>
      </c>
      <c r="E47" s="3">
        <f>+'10 31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+(J47*D47)+(O47*E47)+(V47*'10 31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172</v>
      </c>
      <c r="B48" t="s">
        <v>222</v>
      </c>
      <c r="C48">
        <v>8</v>
      </c>
      <c r="D48" s="3">
        <f>+'10 31 21 payroll'!$AH$2</f>
        <v>40</v>
      </c>
      <c r="E48" s="3">
        <f>+'10 31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+(J48*D48)+(O48*E48)+(V48*'10 31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313</v>
      </c>
      <c r="B49" t="s">
        <v>314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+(J49*D49)+(O49*E49)+(V49*'10 31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260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+(J50*D50)+(O50*E50)+(V50*'10 31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+(J51*D51)+(O51*E51)+(V51*'10 31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+'10 31 21 payroll'!$AH$2</f>
        <v>40</v>
      </c>
      <c r="E52" s="3">
        <f>+'10 31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+(J52*D52)+(O52*E52)+(V52*'10 31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 t="e">
        <f>+'10 31 21 payroll'!#REF!</f>
        <v>#REF!</v>
      </c>
      <c r="E53" s="3" t="e">
        <f>+'10 31 21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+(J53*D53)+(O53*E53)+(V53*'10 31 21 payroll'!$AI$3)+W53</f>
        <v>#REF!</v>
      </c>
      <c r="Y53" t="s">
        <v>120</v>
      </c>
      <c r="Z53" s="1"/>
      <c r="AA53" s="3"/>
      <c r="AC53" s="3"/>
    </row>
    <row r="54" spans="1:33" x14ac:dyDescent="0.25">
      <c r="A54" t="s">
        <v>289</v>
      </c>
      <c r="B54" t="s">
        <v>319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+(J54*D54)+(O54*E54)+(V54*'10 31 21 payroll'!$AI$3)+W54</f>
        <v>0</v>
      </c>
      <c r="Y54" t="s">
        <v>120</v>
      </c>
      <c r="Z54" s="1">
        <v>42811</v>
      </c>
      <c r="AA54" s="8" t="s">
        <v>366</v>
      </c>
      <c r="AC54" s="3">
        <f>+X54</f>
        <v>0</v>
      </c>
      <c r="AG54" s="3"/>
    </row>
    <row r="55" spans="1:33" x14ac:dyDescent="0.25">
      <c r="A55" t="s">
        <v>320</v>
      </c>
      <c r="B55" t="s">
        <v>321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+(J55*D55)+(O55*E55)+(V55*'10 31 21 payroll'!$AI$3)+W55</f>
        <v>0</v>
      </c>
      <c r="Y55" s="13" t="s">
        <v>120</v>
      </c>
      <c r="Z55" s="8"/>
      <c r="AA55" s="3" t="s">
        <v>367</v>
      </c>
      <c r="AC55" s="3">
        <v>0</v>
      </c>
    </row>
    <row r="56" spans="1:33" x14ac:dyDescent="0.25">
      <c r="A56" t="s">
        <v>320</v>
      </c>
      <c r="B56" t="s">
        <v>322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+(J56*D56)+(O56*E56)+(V56*'10 31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201</v>
      </c>
      <c r="B57" t="s">
        <v>262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+(J57*D57)+(O57*E57)+(V57*'10 31 21 payroll'!$AI$3)+W57</f>
        <v>0</v>
      </c>
      <c r="Y57" s="11" t="s">
        <v>332</v>
      </c>
      <c r="Z57" s="1"/>
      <c r="AA57" s="3" t="s">
        <v>366</v>
      </c>
      <c r="AC57" s="3">
        <f>+X57</f>
        <v>0</v>
      </c>
    </row>
    <row r="58" spans="1:33" x14ac:dyDescent="0.25">
      <c r="A58" t="s">
        <v>341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+(J58*D58)+(O58*E58)+(V58*'10 31 21 payroll'!$AI$3)+W58</f>
        <v>0</v>
      </c>
      <c r="Y58" s="11" t="s">
        <v>332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+(J59*D59)+(O59*E59)+(V59*'10 31 21 payroll'!$AI$3)+W59</f>
        <v>0</v>
      </c>
      <c r="Y59" s="11" t="s">
        <v>332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259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+(J60*D60)+(O60*E60)+(V60*'10 31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317</v>
      </c>
      <c r="B61" t="s">
        <v>327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+(J61*D61)+(O61*E61)+(V61*'10 31 21 payroll'!$AI$3)+W61</f>
        <v>0</v>
      </c>
      <c r="Y61" s="11" t="s">
        <v>332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+(J62*D62)+(O62*E62)+(V62*'10 31 21 payroll'!$AI$3)+W62</f>
        <v>0</v>
      </c>
      <c r="Y62" s="11" t="s">
        <v>332</v>
      </c>
      <c r="Z62" s="8"/>
      <c r="AA62" s="8"/>
      <c r="AB62" s="4"/>
      <c r="AC62" s="3">
        <f>+X62</f>
        <v>0</v>
      </c>
    </row>
    <row r="63" spans="1:33" x14ac:dyDescent="0.25">
      <c r="A63" t="s">
        <v>342</v>
      </c>
      <c r="B63" t="s">
        <v>344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+(J63*D63)+(O63*E63)+(V63*'10 31 21 payroll'!$AI$3)+W63</f>
        <v>0</v>
      </c>
      <c r="Y63" s="11" t="s">
        <v>332</v>
      </c>
      <c r="Z63" s="8"/>
      <c r="AA63" s="8"/>
      <c r="AB63" s="4"/>
      <c r="AC63" s="3">
        <v>0</v>
      </c>
      <c r="AD63" s="1"/>
    </row>
    <row r="64" spans="1:33" x14ac:dyDescent="0.25">
      <c r="A64" t="s">
        <v>333</v>
      </c>
      <c r="B64" t="s">
        <v>334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+(J64*D64)+(O64*E64)+(V64*'10 31 21 payroll'!$AI$3)+W64</f>
        <v>0</v>
      </c>
      <c r="Y64" s="11" t="s">
        <v>332</v>
      </c>
      <c r="Z64" s="8"/>
      <c r="AA64" s="3"/>
      <c r="AB64" s="4"/>
      <c r="AC64" s="3">
        <f>+X64</f>
        <v>0</v>
      </c>
    </row>
    <row r="65" spans="1:34" x14ac:dyDescent="0.25">
      <c r="A65" t="s">
        <v>317</v>
      </c>
      <c r="B65" t="s">
        <v>318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+(J65*D65)+(O65*E65)+(V65*'10 31 21 payroll'!$AI$3)+W65</f>
        <v>0</v>
      </c>
      <c r="Y65" s="11" t="s">
        <v>332</v>
      </c>
      <c r="Z65" s="1"/>
      <c r="AA65" s="8" t="s">
        <v>366</v>
      </c>
      <c r="AB65" s="4"/>
      <c r="AC65" s="3"/>
      <c r="AD65" s="1"/>
    </row>
    <row r="66" spans="1:34" x14ac:dyDescent="0.25">
      <c r="A66" s="11" t="s">
        <v>186</v>
      </c>
      <c r="B66" t="s">
        <v>375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+(J66*D66)+(O66*E66)+(V66*'10 31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363</v>
      </c>
      <c r="B67" t="s">
        <v>335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+(J67*D67)+(O67*E67)+(V67*'10 31 21 payroll'!$AI$3)+W67</f>
        <v>0</v>
      </c>
      <c r="Y67" s="14" t="s">
        <v>177</v>
      </c>
      <c r="Z67" s="8"/>
      <c r="AA67" s="3"/>
      <c r="AC67" s="3">
        <v>0</v>
      </c>
    </row>
    <row r="68" spans="1:34" x14ac:dyDescent="0.25">
      <c r="A68" s="11" t="s">
        <v>313</v>
      </c>
      <c r="B68" t="s">
        <v>314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+(J68*D68)+(O68*E68)+(V68*'10 31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264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+(J69*D69)+(O69*E69)+(W69*'10 31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199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+(J70*D70)+(O70*E70)+(W70*'10 31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+(J71*D71)+(O71*E71)+(W71*'10 31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+(J72*D72)+(O72*E72)+(W72*'10 31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+(J73*D73)+(O73*E73)+(W73*'10 31 21 payroll'!$AI$3)+X73</f>
        <v>0</v>
      </c>
      <c r="Z73" s="16" t="s">
        <v>177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349</v>
      </c>
      <c r="B74" s="16" t="s">
        <v>224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+(J74*D74)+(O74*E74)+(W74*'10 31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380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+(J75*D75)+(O75*E75)+(W75*'10 31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350</v>
      </c>
      <c r="B76" s="16" t="s">
        <v>218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+(J76*D76)+(O76*E76)+(W76*'10 31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+(J77*D77)+(O77*E77)+(W77*'10 31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293</v>
      </c>
      <c r="B79" s="16" t="s">
        <v>198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+(J79*D79)+(O79*E79)+(W79*'10 31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348</v>
      </c>
      <c r="B80" s="16" t="s">
        <v>198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+(J80*D80)+(O80*E80)+(W80*'10 31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294</v>
      </c>
      <c r="B81" s="16" t="s">
        <v>198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+(J81*D81)+(O81*E81)+(W81*'10 31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391</v>
      </c>
      <c r="B83" s="16" t="s">
        <v>383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+(J83*D83)+(O83*E83)+(W83*'10 31 21 payroll'!$AI$3)+X83</f>
        <v>0</v>
      </c>
      <c r="Z83" s="16" t="s">
        <v>177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361</v>
      </c>
      <c r="B84" s="16" t="s">
        <v>362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+(J84*D84)+(O84*E84)+(W84*'10 31 21 payroll'!$AI$3)+X84</f>
        <v>0</v>
      </c>
      <c r="Z84" s="16" t="s">
        <v>177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+(J85*D85)+(O85*E85)+(W85*'10 31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302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+(J86*D86)+(O86*E86)+(W86*'10 31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193</v>
      </c>
      <c r="B87" s="16" t="s">
        <v>336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+(J87*D87)+(O87*E87)+(W87*'10 31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168</v>
      </c>
      <c r="B88" s="16" t="s">
        <v>169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+(J88*D88)+(O88*E88)+(W88*'10 31 21 payroll'!$AI$3)+X88</f>
        <v>0</v>
      </c>
      <c r="Z88" s="25" t="s">
        <v>177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214</v>
      </c>
      <c r="B89" s="16" t="s">
        <v>215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+(J89*D89)+(O89*E89)+(W89*'10 31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337</v>
      </c>
      <c r="B90" s="16" t="s">
        <v>335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+(J90*D90)+(O90*E90)+(W90*'10 31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179</v>
      </c>
      <c r="C91" s="16">
        <v>8</v>
      </c>
      <c r="D91" s="18">
        <f>+'10 31 21 payroll'!$AH$2</f>
        <v>40</v>
      </c>
      <c r="E91" s="18">
        <f>+'10 31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+(J91*D91)+(O91*E91)+(W91*'10 31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281</v>
      </c>
      <c r="B92" s="16" t="s">
        <v>277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+(J92*D92)+(O92*E92)+(W92*'10 31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389</v>
      </c>
      <c r="B93" s="16" t="s">
        <v>390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+(J93*D93)+(O93*E93)+(W93*'10 31 21 payroll'!$AI$3)+X93</f>
        <v>0</v>
      </c>
      <c r="Z93" s="16" t="s">
        <v>177</v>
      </c>
      <c r="AA93" s="15"/>
      <c r="AB93" s="22"/>
      <c r="AC93" s="24"/>
    </row>
    <row r="94" spans="1:35" x14ac:dyDescent="0.25">
      <c r="A94" s="16" t="s">
        <v>234</v>
      </c>
      <c r="B94" s="16" t="s">
        <v>387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+(J94*D94)+(O94*E94)+(W94*'10 31 21 payroll'!$AI$3)+X94</f>
        <v>0</v>
      </c>
      <c r="Z94" s="16" t="s">
        <v>177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174</v>
      </c>
      <c r="B95" s="16" t="s">
        <v>237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+(J95*D95)+(O95*E95)+(W95*'10 31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236</v>
      </c>
      <c r="B96" s="16" t="s">
        <v>237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+(J96*D96)+(O96*E96)+(W96*'10 31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347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+(J98*D98)+(O98*E98)+(W98*'10 31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360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+(J99*D99)+(O99*E99)+(W99*'10 31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373</v>
      </c>
      <c r="B100" s="16" t="s">
        <v>374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+(J100*D100)+(O100*E100)+(W100*'10 31 21 payroll'!$AI$3)+X100</f>
        <v>0</v>
      </c>
      <c r="Z100" s="16" t="s">
        <v>338</v>
      </c>
      <c r="AA100" s="22"/>
      <c r="AB100" s="18"/>
      <c r="AC100" s="15"/>
    </row>
    <row r="101" spans="1:37" x14ac:dyDescent="0.25">
      <c r="A101" s="16" t="s">
        <v>282</v>
      </c>
      <c r="B101" s="16" t="s">
        <v>323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+(J101*D101)+(O101*E101)+(W101*'10 31 21 payroll'!$AI$3)+X101</f>
        <v>0</v>
      </c>
      <c r="Z101" s="27" t="s">
        <v>338</v>
      </c>
      <c r="AA101" s="15"/>
      <c r="AB101" s="18"/>
      <c r="AC101" s="16"/>
    </row>
    <row r="102" spans="1:37" x14ac:dyDescent="0.25">
      <c r="A102" s="27" t="s">
        <v>291</v>
      </c>
      <c r="B102" s="16" t="s">
        <v>292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+(J102*D102)+(O102*E102)+(W102*'10 31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+(J103*D103)+(O103*E103)+(W103*'10 31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309</v>
      </c>
      <c r="B104" s="16" t="s">
        <v>227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+(J104*D104)+(O104*E104)+(W104*'10 31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361</v>
      </c>
      <c r="B105" s="16" t="s">
        <v>376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+(J105*D105)+(O105*E105)+(W105*'10 31 21 payroll'!$AI$3)+X105</f>
        <v>0</v>
      </c>
      <c r="Z105" s="16" t="s">
        <v>177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+(J106*D106)+(O106*E106)+(W106*'10 31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270</v>
      </c>
      <c r="B107" s="16" t="s">
        <v>271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+(J107*D107)+(O107*E107)+(W107*'10 31 21 payroll'!$AI$3)+X107</f>
        <v>0</v>
      </c>
      <c r="Z107" s="16" t="s">
        <v>365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+(J108*D108)+(O108*E108)+(W108*'10 31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394</v>
      </c>
      <c r="B109" s="16" t="s">
        <v>395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+(J109*D109)+(O109*E109)+(W109*'10 31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268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+(J110*D110)+(O110*E110)+(W110*'10 31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+(J111*D111)+(O111*E111)+(W111*'10 31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354</v>
      </c>
      <c r="B112" s="16" t="s">
        <v>283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+(J112*D112)+(O112*E112)+(W112*'10 31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392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+(J113*D113)+(O113*E113)+(W113*'10 31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355</v>
      </c>
      <c r="B114" s="16" t="s">
        <v>353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+(J114*D114)+(O114*E114)+(W114*'10 31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193</v>
      </c>
      <c r="B115" s="16" t="s">
        <v>194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+(J115*D115)+(O115*E115)+(W115*'10 31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+(J116*D116)+(O116*E116)+(W116*'10 31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261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+(J117*D117)+(O117*E117)+(W117*'10 31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272</v>
      </c>
      <c r="B118" s="16" t="s">
        <v>273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+(J118*D118)+(O118*E118)+(W118*'10 31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248</v>
      </c>
      <c r="B119" s="16" t="s">
        <v>379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+(J119*D119)+(O119*E119)+(W119*'10 31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301</v>
      </c>
      <c r="B120" s="16" t="s">
        <v>302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+(J120*D120)+(O120*E120)+(W120*'10 31 21 payroll'!$AI$3)+X120</f>
        <v>0</v>
      </c>
      <c r="Z120" t="s">
        <v>416</v>
      </c>
      <c r="AA120" s="15"/>
    </row>
    <row r="121" spans="1:34" x14ac:dyDescent="0.25">
      <c r="A121" s="16" t="s">
        <v>303</v>
      </c>
      <c r="B121" s="16" t="s">
        <v>302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+(J121*D121)+(O121*E121)+(W121*'10 31 21 payroll'!$AI$3)+X121</f>
        <v>0</v>
      </c>
      <c r="Z121" s="16" t="s">
        <v>120</v>
      </c>
      <c r="AA121" s="15"/>
    </row>
    <row r="122" spans="1:34" x14ac:dyDescent="0.25">
      <c r="A122" t="s">
        <v>236</v>
      </c>
      <c r="B122" t="s">
        <v>419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+(J122*D122)+(O122*E122)+(W122*'10 31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+(J123*D123)+(O123*E123)+(W123*'10 31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358</v>
      </c>
      <c r="B124" s="16" t="s">
        <v>359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+(J124*D124)+(O124*E124)+(W124*'10 31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+(J125*D125)+(O125*E125)+(W125*'10 31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407</v>
      </c>
      <c r="B126" t="s">
        <v>406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+(J126*D126)+(O126*E126)+(W126*'10 31 21 payroll'!$AI$3)+X126</f>
        <v>0</v>
      </c>
      <c r="Z126" s="11" t="s">
        <v>177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324</v>
      </c>
      <c r="B127" s="16" t="s">
        <v>325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+(J127*D127)+(O127*E127)+(W127*'10 31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326</v>
      </c>
      <c r="B128" s="16" t="s">
        <v>325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+(J128*D128)+(O128*E128)+(W128*'10 31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384</v>
      </c>
      <c r="B129" s="16" t="s">
        <v>385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+(J129*D129)+(O129*E129)+(W129*'10 31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412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+(J130*D130)+(O130*E130)+(W130*'10 31 21 payroll'!$AI$3)+X130</f>
        <v>0</v>
      </c>
      <c r="Z130" s="11" t="s">
        <v>177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331</v>
      </c>
      <c r="B131" s="16" t="s">
        <v>231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+(J131*D131)+(O131*E131)+(W131*'10 31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+(J132*D132)+(O132*E132)+(W132*'10 31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+(J133*D133)+(O133*E133)+(W133*'10 31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216</v>
      </c>
      <c r="B134" s="16" t="s">
        <v>185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+(J134*D134)+(O134*E134)+(W134*'10 31 21 payroll'!$AI$3)+X134</f>
        <v>0</v>
      </c>
      <c r="Z134" s="16" t="s">
        <v>210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+(J135*D135)+(O135*E135)+(W135*'10 31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305</v>
      </c>
      <c r="B136" s="16" t="s">
        <v>306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+(J136*D136)+(O136*E136)+(W136*'10 31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352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+(J137*D137)+(O137*E137)+(W137*'10 31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414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+(J138*D138)+(O138*E138)+(W138*'10 31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+(J139*D139)+(O139*E139)+(W139*'10 31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299</v>
      </c>
      <c r="B140" s="16" t="s">
        <v>300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+(J140*D140)+(O140*E140)+(W140*'10 31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372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+(J142*D142)+(O142*E142)+(W142*'10 31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410</v>
      </c>
      <c r="B143" t="s">
        <v>411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+(J143*D143)+(O143*E143)+(W143*'10 31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408</v>
      </c>
      <c r="B144" t="s">
        <v>409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+(J144*D144)+(O144*E144)+(W144*'10 31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330</v>
      </c>
      <c r="B145" s="16" t="s">
        <v>192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+(J145*D145)+(O145*E145)+(W145*'10 31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+(J146*D146)+(O146*E146)+(W146*'10 31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394</v>
      </c>
      <c r="B147" s="16" t="s">
        <v>395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+(J147*D147)+(O147*E147)+(W147*'10 31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186</v>
      </c>
      <c r="B148" s="16" t="s">
        <v>283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+(J148*D148)+(O148*E148)+(W148*'10 31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447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+(J149*D149)+(O149*E149)+(W149*'10 31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4" t="s">
        <v>320</v>
      </c>
      <c r="B150" s="44" t="s">
        <v>322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+(J150*D150)+(O150*E150)+(X150*'10 31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328</v>
      </c>
      <c r="B151" s="31" t="s">
        <v>329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+(J151*D151)+(O151*E151)+(X151*'10 31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301</v>
      </c>
      <c r="B152" s="44" t="s">
        <v>302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+(J152*D152)+(O152*E152)+(X152*'10 31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303</v>
      </c>
      <c r="B153" s="44" t="s">
        <v>302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+(J153*D153)+(O153*E153)+(X153*'10 31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456</v>
      </c>
      <c r="B154" s="44" t="s">
        <v>457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+(J154*D154)+(O154*E154)+(X154*'10 31 21 payroll'!$AI$3)+Y154</f>
        <v>0</v>
      </c>
      <c r="AA154" s="11" t="s">
        <v>177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460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+(J155*D155)+(O155*E155)+(X155*'10 31 21 payroll'!$AI$3)+Y155</f>
        <v>0</v>
      </c>
      <c r="AA155" s="11" t="s">
        <v>177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248</v>
      </c>
      <c r="B156" s="44" t="s">
        <v>397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+(J156*D156)+(O156*E156)+(X156*'10 31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266</v>
      </c>
      <c r="B157" s="44" t="s">
        <v>267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+(J157*D157)+(O157*E157)+(X157*'10 31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4" t="s">
        <v>458</v>
      </c>
      <c r="B158" s="44" t="s">
        <v>321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+(J158*D158)+(O158*E158)+(X158*'10 31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36</v>
      </c>
      <c r="B159" s="44" t="s">
        <v>252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+(J159*D159)+(O159*E159)+(X159*'10 31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420</v>
      </c>
      <c r="B160" s="44" t="s">
        <v>421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+(J160*D160)+(O160*E160)+(X160*'10 31 21 payroll'!$AI$3)+Y160</f>
        <v>0</v>
      </c>
      <c r="AA160" s="11" t="s">
        <v>177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23</v>
      </c>
      <c r="B161" s="44" t="s">
        <v>131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+(J161*D161)+(O161*E161)+(X161*'10 31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361</v>
      </c>
      <c r="B162" s="44" t="s">
        <v>226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+(J162*D162)+(O162*E162)+(X162*'10 31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78</v>
      </c>
      <c r="B163" s="44" t="s">
        <v>160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+(J163*D163)+(O163*E163)+(X163*'10 31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4" t="s">
        <v>398</v>
      </c>
      <c r="B164" s="44" t="s">
        <v>399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+(J164*D164)+(O164*E164)+(X164*'10 31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72</v>
      </c>
      <c r="B165" s="44" t="s">
        <v>138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+(J165*D165)+(O165*E165)+(X165*'10 31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253</v>
      </c>
      <c r="B166" s="44" t="s">
        <v>254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+(J166*D166)+(O166*E166)+(X166*'10 31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68</v>
      </c>
      <c r="B167" s="44" t="s">
        <v>242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+(J167*D167)+(O167*E167)+(X167*'10 31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444</v>
      </c>
      <c r="B168" s="44" t="s">
        <v>445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+(J168*D168)+(O168*E168)+(X168*'10 31 21 payroll'!$AI$3)+Y168</f>
        <v>0</v>
      </c>
      <c r="AA168" t="s">
        <v>177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461</v>
      </c>
      <c r="B169" s="31" t="s">
        <v>462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+(J169*D169)+(O169*E169)+(X169*'10 31 21 payroll'!$AI$3)+Y169</f>
        <v>0</v>
      </c>
      <c r="AA169" t="s">
        <v>177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+(J170*D170)+(O170*E170)+(X170*'10 31 21 payroll'!$AI$3)+Y170</f>
        <v>0</v>
      </c>
      <c r="AA170" s="37" t="s">
        <v>177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+(J171*D171)+(O171*E171)+(X171*'10 31 21 payroll'!$AI$3)+Y171</f>
        <v>0</v>
      </c>
      <c r="AA171" s="36" t="s">
        <v>400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143</v>
      </c>
      <c r="B172" s="44" t="s">
        <v>144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+(J172*D172)+(O172*E172)+(X172*'10 31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396</v>
      </c>
      <c r="B173" s="44" t="s">
        <v>13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+(J173*D173)+(O173*E173)+(X173*'10 31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30</v>
      </c>
      <c r="B174" s="44" t="s">
        <v>13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+(J174*D174)+(O174*E174)+(X174*'10 31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381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+(J175*D175)+(O175*E175)+(X175*'10 31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11</v>
      </c>
      <c r="B176" s="44" t="s">
        <v>146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+(J176*D176)+(O176*E176)+(X176*'10 31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142</v>
      </c>
      <c r="B177" s="44" t="s">
        <v>265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+(J177*D177)+(O177*E177)+(X177*'10 31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140</v>
      </c>
      <c r="B178" s="44" t="s">
        <v>141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+(J178*D178)+(O178*E178)+(X178*'10 31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373</v>
      </c>
      <c r="B179" s="44" t="s">
        <v>374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+(J179*D179)+(O179*E179)+(X179*'10 31 21 payroll'!$AI$3)+Y179</f>
        <v>0</v>
      </c>
      <c r="AA179" t="s">
        <v>177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211</v>
      </c>
      <c r="B180" s="44" t="s">
        <v>184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+(J180*D180)+(O180*E180)+(X180*'10 31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95</v>
      </c>
      <c r="B181" s="44" t="s">
        <v>184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+(J181*D181)+(O181*E181)+(X181*'10 31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60</v>
      </c>
      <c r="B182" s="44" t="s">
        <v>61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+(J182*D182)+(O182*E182)+(X182*'10 31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+(J183*D183)+(O183*E183)+(X183*'10 31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428</v>
      </c>
      <c r="B184" s="44" t="s">
        <v>429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+(J184*D184)+(O184*E184)+(X184*'10 31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23</v>
      </c>
      <c r="B185" s="44" t="s">
        <v>26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+(J185*D185)+(O185*E185)+(X185*'10 31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339</v>
      </c>
      <c r="B186" s="31" t="s">
        <v>340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+(J186*D186)+(O186*E186)+(X186*'10 31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189</v>
      </c>
      <c r="B187" s="44" t="s">
        <v>128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+(J187*D187)+(O187*E187)+(X187*'10 31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212</v>
      </c>
      <c r="B188" s="44" t="s">
        <v>438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+(J188*D188)+(O188*E188)+(X188*'10 31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24</v>
      </c>
      <c r="B189" s="44" t="s">
        <v>153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+(J189*D189)+(O189*E189)+(X189*'10 31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417</v>
      </c>
      <c r="B190" s="44" t="s">
        <v>153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+(J190*D190)+(O190*E190)+(X190*'10 31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24</v>
      </c>
      <c r="B191" s="44" t="s">
        <v>183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+(J191*D191)+(O191*E191)+(X191*'10 31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+'10 31 21 payroll'!J82+'10 31 21 payroll'!O82</f>
        <v>0</v>
      </c>
      <c r="AE192" s="18"/>
      <c r="AF192" s="15"/>
      <c r="AG192" s="16"/>
    </row>
    <row r="193" spans="1:33" x14ac:dyDescent="0.25">
      <c r="A193" s="44" t="s">
        <v>125</v>
      </c>
      <c r="B193" s="44" t="s">
        <v>85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+(J193*D193)+(O193*E193)+(X193*'10 31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368</v>
      </c>
      <c r="B194" s="44" t="s">
        <v>369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+(J194*D194)+(O194*E194)+(X194*'10 31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415</v>
      </c>
      <c r="B195" s="31" t="s">
        <v>231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+(J195*D195)+(O195*E195)+(X195*'10 31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174</v>
      </c>
      <c r="B196" s="44" t="s">
        <v>231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+(J196*D196)+(O196*E196)+(X196*'10 31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56</v>
      </c>
      <c r="B197" s="44" t="s">
        <v>57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+(J197*D197)+(O197*E197)+(X197*'10 31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11</v>
      </c>
      <c r="B198" s="44" t="s">
        <v>447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+(J198*D198)+(O198*E198)+(X198*'10 31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191</v>
      </c>
      <c r="B199" s="44" t="s">
        <v>190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+(J199*D199)+(O199*E199)+(X199*'10 31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53</v>
      </c>
      <c r="B200" s="44" t="s">
        <v>190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+(J200*D200)+(O200*E200)+(X200*'10 31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36</v>
      </c>
      <c r="B202" s="44" t="s">
        <v>63</v>
      </c>
    </row>
    <row r="203" spans="1:33" x14ac:dyDescent="0.25">
      <c r="A203" s="44" t="s">
        <v>378</v>
      </c>
      <c r="B203" s="44" t="s">
        <v>286</v>
      </c>
    </row>
    <row r="204" spans="1:33" x14ac:dyDescent="0.25">
      <c r="A204" s="44" t="s">
        <v>393</v>
      </c>
      <c r="B204" s="44" t="s">
        <v>286</v>
      </c>
    </row>
    <row r="205" spans="1:33" x14ac:dyDescent="0.25">
      <c r="A205" s="44" t="s">
        <v>245</v>
      </c>
      <c r="B205" s="44" t="s">
        <v>96</v>
      </c>
    </row>
    <row r="206" spans="1:33" x14ac:dyDescent="0.25">
      <c r="A206" s="44" t="s">
        <v>1</v>
      </c>
      <c r="B206" s="44" t="s">
        <v>96</v>
      </c>
    </row>
    <row r="207" spans="1:33" x14ac:dyDescent="0.25">
      <c r="A207" s="44" t="s">
        <v>125</v>
      </c>
      <c r="B207" s="44" t="s">
        <v>96</v>
      </c>
    </row>
    <row r="208" spans="1:33" x14ac:dyDescent="0.25">
      <c r="A208" s="35" t="s">
        <v>313</v>
      </c>
      <c r="B208" s="35" t="s">
        <v>470</v>
      </c>
    </row>
    <row r="209" spans="1:2" x14ac:dyDescent="0.25">
      <c r="A209" s="44" t="s">
        <v>0</v>
      </c>
      <c r="B209" s="44" t="s">
        <v>450</v>
      </c>
    </row>
    <row r="210" spans="1:2" x14ac:dyDescent="0.25">
      <c r="A210" s="44" t="s">
        <v>187</v>
      </c>
      <c r="B210" s="44" t="s">
        <v>188</v>
      </c>
    </row>
    <row r="211" spans="1:2" x14ac:dyDescent="0.25">
      <c r="A211" s="44" t="s">
        <v>219</v>
      </c>
      <c r="B211" s="44" t="s">
        <v>188</v>
      </c>
    </row>
    <row r="212" spans="1:2" x14ac:dyDescent="0.25">
      <c r="A212" s="44" t="s">
        <v>248</v>
      </c>
      <c r="B212" s="44" t="s">
        <v>430</v>
      </c>
    </row>
    <row r="213" spans="1:2" x14ac:dyDescent="0.25">
      <c r="A213" s="44" t="s">
        <v>431</v>
      </c>
      <c r="B213" s="44" t="s">
        <v>432</v>
      </c>
    </row>
    <row r="214" spans="1:2" x14ac:dyDescent="0.25">
      <c r="A214" s="44" t="s">
        <v>433</v>
      </c>
      <c r="B214" s="44" t="s">
        <v>434</v>
      </c>
    </row>
    <row r="215" spans="1:2" x14ac:dyDescent="0.25">
      <c r="A215" s="31" t="s">
        <v>295</v>
      </c>
      <c r="B215" s="31" t="s">
        <v>296</v>
      </c>
    </row>
    <row r="216" spans="1:2" x14ac:dyDescent="0.25">
      <c r="A216" s="44" t="s">
        <v>424</v>
      </c>
      <c r="B216" s="44" t="s">
        <v>425</v>
      </c>
    </row>
    <row r="217" spans="1:2" x14ac:dyDescent="0.25">
      <c r="A217" s="44" t="s">
        <v>145</v>
      </c>
      <c r="B217" s="44" t="s">
        <v>73</v>
      </c>
    </row>
    <row r="218" spans="1:2" x14ac:dyDescent="0.25">
      <c r="A218" s="44" t="s">
        <v>258</v>
      </c>
      <c r="B218" s="44" t="s">
        <v>73</v>
      </c>
    </row>
    <row r="219" spans="1:2" x14ac:dyDescent="0.25">
      <c r="A219" s="44" t="s">
        <v>72</v>
      </c>
      <c r="B219" s="44" t="s">
        <v>73</v>
      </c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31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2021-11-11T20:12:20Z</dcterms:modified>
</cp:coreProperties>
</file>