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Fall 2019 Referee Payroll\"/>
    </mc:Choice>
  </mc:AlternateContent>
  <xr:revisionPtr revIDLastSave="0" documentId="13_ncr:1_{45D30A32-00F4-41ED-A066-AA63FE0A5642}" xr6:coauthVersionLast="45" xr6:coauthVersionMax="45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0 20 19 payroll" sheetId="5" r:id="rId4"/>
    <sheet name="Inactive" sheetId="6" r:id="rId5"/>
  </sheets>
  <definedNames>
    <definedName name="_xlnm._FilterDatabase" localSheetId="3" hidden="1">'10 20 19 payroll'!$A$1:$AI$106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1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E16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O80" i="5"/>
  <c r="O11" i="5"/>
  <c r="A54" i="1"/>
  <c r="O76" i="5" l="1"/>
  <c r="AE112" i="5" l="1"/>
  <c r="AE114" i="5" s="1"/>
  <c r="O87" i="5" l="1"/>
  <c r="O110" i="5"/>
  <c r="O111" i="5"/>
  <c r="J198" i="6" l="1"/>
  <c r="Z198" i="6" s="1"/>
  <c r="O198" i="6"/>
  <c r="X198" i="6"/>
  <c r="J199" i="6"/>
  <c r="O199" i="6"/>
  <c r="X199" i="6"/>
  <c r="Z199" i="6"/>
  <c r="AD199" i="6"/>
  <c r="J200" i="6"/>
  <c r="Z200" i="6" s="1"/>
  <c r="O200" i="6"/>
  <c r="X200" i="6"/>
  <c r="J195" i="6"/>
  <c r="O195" i="6"/>
  <c r="X195" i="6"/>
  <c r="J196" i="6"/>
  <c r="AD196" i="6" s="1"/>
  <c r="O196" i="6"/>
  <c r="X196" i="6"/>
  <c r="J197" i="6"/>
  <c r="O197" i="6"/>
  <c r="AD197" i="6" s="1"/>
  <c r="X197" i="6"/>
  <c r="Z197" i="6"/>
  <c r="AD192" i="6"/>
  <c r="J193" i="6"/>
  <c r="Z193" i="6" s="1"/>
  <c r="O193" i="6"/>
  <c r="X193" i="6"/>
  <c r="J194" i="6"/>
  <c r="Z194" i="6" s="1"/>
  <c r="O194" i="6"/>
  <c r="X194" i="6"/>
  <c r="J185" i="6"/>
  <c r="O185" i="6"/>
  <c r="X185" i="6"/>
  <c r="AD185" i="6"/>
  <c r="J186" i="6"/>
  <c r="O186" i="6"/>
  <c r="X186" i="6"/>
  <c r="J187" i="6"/>
  <c r="Z187" i="6" s="1"/>
  <c r="O187" i="6"/>
  <c r="X187" i="6"/>
  <c r="J188" i="6"/>
  <c r="O188" i="6"/>
  <c r="X188" i="6"/>
  <c r="J189" i="6"/>
  <c r="AD189" i="6" s="1"/>
  <c r="O189" i="6"/>
  <c r="X189" i="6"/>
  <c r="J190" i="6"/>
  <c r="Z190" i="6" s="1"/>
  <c r="O190" i="6"/>
  <c r="AD190" i="6" s="1"/>
  <c r="X190" i="6"/>
  <c r="J191" i="6"/>
  <c r="Z191" i="6" s="1"/>
  <c r="O191" i="6"/>
  <c r="X191" i="6"/>
  <c r="J182" i="6"/>
  <c r="O182" i="6"/>
  <c r="X182" i="6"/>
  <c r="J183" i="6"/>
  <c r="Z183" i="6" s="1"/>
  <c r="O183" i="6"/>
  <c r="X183" i="6"/>
  <c r="J184" i="6"/>
  <c r="O184" i="6"/>
  <c r="AD184" i="6" s="1"/>
  <c r="X184" i="6"/>
  <c r="Z184" i="6"/>
  <c r="J179" i="6"/>
  <c r="Z179" i="6" s="1"/>
  <c r="O179" i="6"/>
  <c r="X179" i="6"/>
  <c r="J180" i="6"/>
  <c r="O180" i="6"/>
  <c r="X180" i="6"/>
  <c r="Z180" i="6"/>
  <c r="AD180" i="6"/>
  <c r="J181" i="6"/>
  <c r="O181" i="6"/>
  <c r="Z181" i="6" s="1"/>
  <c r="X181" i="6"/>
  <c r="J177" i="6"/>
  <c r="Z177" i="6" s="1"/>
  <c r="O177" i="6"/>
  <c r="AD177" i="6" s="1"/>
  <c r="X177" i="6"/>
  <c r="J178" i="6"/>
  <c r="Z178" i="6" s="1"/>
  <c r="O178" i="6"/>
  <c r="X178" i="6"/>
  <c r="J176" i="6"/>
  <c r="Z176" i="6" s="1"/>
  <c r="O176" i="6"/>
  <c r="X176" i="6"/>
  <c r="J175" i="6"/>
  <c r="Z175" i="6" s="1"/>
  <c r="O175" i="6"/>
  <c r="X175" i="6"/>
  <c r="J171" i="6"/>
  <c r="Z171" i="6" s="1"/>
  <c r="O171" i="6"/>
  <c r="AD171" i="6" s="1"/>
  <c r="X171" i="6"/>
  <c r="J172" i="6"/>
  <c r="Z172" i="6" s="1"/>
  <c r="O172" i="6"/>
  <c r="X172" i="6"/>
  <c r="J173" i="6"/>
  <c r="O173" i="6"/>
  <c r="AD173" i="6" s="1"/>
  <c r="X173" i="6"/>
  <c r="Z173" i="6"/>
  <c r="J174" i="6"/>
  <c r="Z174" i="6" s="1"/>
  <c r="O174" i="6"/>
  <c r="AD174" i="6" s="1"/>
  <c r="X174" i="6"/>
  <c r="J170" i="6"/>
  <c r="O170" i="6"/>
  <c r="X170" i="6"/>
  <c r="Z170" i="6"/>
  <c r="AD170" i="6"/>
  <c r="J169" i="6"/>
  <c r="Z169" i="6" s="1"/>
  <c r="O169" i="6"/>
  <c r="X169" i="6"/>
  <c r="J167" i="6"/>
  <c r="Z167" i="6" s="1"/>
  <c r="O167" i="6"/>
  <c r="X167" i="6"/>
  <c r="J168" i="6"/>
  <c r="AD168" i="6" s="1"/>
  <c r="O168" i="6"/>
  <c r="X168" i="6"/>
  <c r="Z168" i="6"/>
  <c r="J165" i="6"/>
  <c r="Z165" i="6" s="1"/>
  <c r="O165" i="6"/>
  <c r="X165" i="6"/>
  <c r="J166" i="6"/>
  <c r="O166" i="6"/>
  <c r="Z166" i="6" s="1"/>
  <c r="X166" i="6"/>
  <c r="AD166" i="6"/>
  <c r="J164" i="6"/>
  <c r="Z164" i="6" s="1"/>
  <c r="O164" i="6"/>
  <c r="AD164" i="6" s="1"/>
  <c r="X164" i="6"/>
  <c r="J163" i="6"/>
  <c r="Z163" i="6" s="1"/>
  <c r="O163" i="6"/>
  <c r="X163" i="6"/>
  <c r="J161" i="6"/>
  <c r="Z161" i="6" s="1"/>
  <c r="O161" i="6"/>
  <c r="X161" i="6"/>
  <c r="AD161" i="6"/>
  <c r="J162" i="6"/>
  <c r="Z162" i="6" s="1"/>
  <c r="O162" i="6"/>
  <c r="X162" i="6"/>
  <c r="J158" i="6"/>
  <c r="Z158" i="6" s="1"/>
  <c r="O158" i="6"/>
  <c r="X158" i="6"/>
  <c r="AD158" i="6"/>
  <c r="J159" i="6"/>
  <c r="Z159" i="6" s="1"/>
  <c r="O159" i="6"/>
  <c r="X159" i="6"/>
  <c r="J160" i="6"/>
  <c r="Z160" i="6" s="1"/>
  <c r="O160" i="6"/>
  <c r="X160" i="6"/>
  <c r="AD160" i="6"/>
  <c r="J157" i="6"/>
  <c r="AD157" i="6" s="1"/>
  <c r="O157" i="6"/>
  <c r="Z157" i="6" s="1"/>
  <c r="X157" i="6"/>
  <c r="J156" i="6"/>
  <c r="Z156" i="6" s="1"/>
  <c r="O156" i="6"/>
  <c r="X156" i="6"/>
  <c r="J151" i="6"/>
  <c r="O151" i="6"/>
  <c r="X151" i="6"/>
  <c r="Z151" i="6"/>
  <c r="AD151" i="6"/>
  <c r="J152" i="6"/>
  <c r="O152" i="6"/>
  <c r="X152" i="6"/>
  <c r="Z152" i="6"/>
  <c r="AD152" i="6"/>
  <c r="J153" i="6"/>
  <c r="Z153" i="6" s="1"/>
  <c r="O153" i="6"/>
  <c r="X153" i="6"/>
  <c r="J154" i="6"/>
  <c r="O154" i="6"/>
  <c r="X154" i="6"/>
  <c r="Z154" i="6"/>
  <c r="AD154" i="6"/>
  <c r="J155" i="6"/>
  <c r="Z155" i="6" s="1"/>
  <c r="O155" i="6"/>
  <c r="X155" i="6"/>
  <c r="J150" i="6"/>
  <c r="O150" i="6"/>
  <c r="X150" i="6"/>
  <c r="Z186" i="6" l="1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O51" i="5"/>
  <c r="X5" i="5"/>
  <c r="X112" i="5" l="1"/>
  <c r="O105" i="5"/>
  <c r="O106" i="5"/>
  <c r="O107" i="5"/>
  <c r="O108" i="5"/>
  <c r="O109" i="5"/>
  <c r="O100" i="5" l="1"/>
  <c r="O20" i="5"/>
  <c r="O21" i="5"/>
  <c r="N62" i="2" l="1"/>
  <c r="M62" i="2"/>
  <c r="O62" i="2"/>
  <c r="L62" i="2"/>
  <c r="K62" i="2"/>
  <c r="O56" i="5" l="1"/>
  <c r="J149" i="6" l="1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O92" i="5" l="1"/>
  <c r="O6" i="5" l="1"/>
  <c r="O7" i="5"/>
  <c r="O8" i="5"/>
  <c r="O9" i="5"/>
  <c r="O10" i="5"/>
  <c r="O12" i="5"/>
  <c r="O13" i="5"/>
  <c r="O14" i="5"/>
  <c r="O15" i="5"/>
  <c r="O16" i="5"/>
  <c r="O17" i="5"/>
  <c r="O18" i="5"/>
  <c r="O19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2" i="5"/>
  <c r="O53" i="5"/>
  <c r="O54" i="5"/>
  <c r="O55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7" i="5"/>
  <c r="O78" i="5"/>
  <c r="O79" i="5"/>
  <c r="O81" i="5"/>
  <c r="O82" i="5"/>
  <c r="O83" i="5"/>
  <c r="O84" i="5"/>
  <c r="O85" i="5"/>
  <c r="O86" i="5"/>
  <c r="O88" i="5"/>
  <c r="O89" i="5"/>
  <c r="O90" i="5"/>
  <c r="O91" i="5"/>
  <c r="O93" i="5"/>
  <c r="O94" i="5"/>
  <c r="O95" i="5"/>
  <c r="O96" i="5"/>
  <c r="O97" i="5"/>
  <c r="O98" i="5"/>
  <c r="O99" i="5"/>
  <c r="O101" i="5"/>
  <c r="O102" i="5"/>
  <c r="O103" i="5"/>
  <c r="O104" i="5"/>
  <c r="J138" i="6" l="1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O65" i="2" l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14" i="5" l="1"/>
  <c r="AC9" i="5"/>
  <c r="AC36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12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12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Z112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<sst xmlns="http://schemas.openxmlformats.org/spreadsheetml/2006/main" count="1576" uniqueCount="598">
  <si>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</si>
  <si>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</si>
  <si>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</si>
  <si>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</si>
  <si>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</si>
  <si>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</si>
  <si>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</si>
  <si>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</si>
  <si>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</si>
  <si>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</si>
  <si>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</si>
  <si>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</si>
  <si>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</si>
  <si>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</si>
  <si>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</si>
  <si>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</si>
  <si>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</si>
  <si>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</si>
  <si>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</si>
  <si>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</si>
  <si>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</si>
  <si>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</si>
  <si>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</si>
  <si>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</si>
  <si>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</si>
  <si>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</si>
  <si>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</si>
  <si>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</si>
  <si>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</si>
  <si>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</si>
  <si>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</si>
  <si>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</si>
  <si>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</si>
  <si>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</si>
  <si>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</si>
  <si>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</si>
  <si>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</si>
  <si>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</si>
  <si>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</si>
  <si>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</si>
  <si>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</si>
  <si>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</si>
  <si>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</si>
  <si>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</si>
  <si>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</si>
  <si>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</si>
  <si>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</si>
  <si>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</si>
  <si>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</si>
  <si>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</si>
  <si>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</si>
  <si>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</si>
  <si>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</si>
  <si>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</si>
  <si>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</si>
  <si>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</si>
  <si>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</si>
  <si>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</si>
  <si>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</si>
  <si>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</si>
  <si>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</si>
  <si>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</si>
  <si>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</si>
  <si>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</si>
  <si>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</si>
  <si>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</si>
  <si>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</si>
  <si>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</si>
  <si>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</si>
  <si>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</si>
  <si>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</si>
  <si>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</si>
  <si>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</si>
  <si>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</si>
  <si>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</si>
  <si>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</si>
  <si>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</si>
  <si>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</si>
  <si>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</si>
  <si>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</si>
  <si>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</si>
  <si>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</si>
  <si>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</si>
  <si>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</si>
  <si>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</si>
  <si>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</si>
  <si>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</si>
  <si>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</si>
  <si>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</si>
  <si>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</si>
  <si>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</si>
  <si>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</si>
  <si>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</si>
  <si>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</si>
  <si>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</si>
  <si>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</si>
  <si>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</si>
  <si>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</si>
  <si>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</si>
  <si>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</si>
  <si>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</si>
  <si>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</si>
  <si>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</si>
  <si>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</si>
  <si>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</si>
  <si>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</si>
  <si>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</si>
  <si>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</si>
  <si>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</si>
  <si>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</si>
  <si>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</si>
  <si>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</si>
  <si>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</si>
  <si>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</si>
  <si>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</si>
  <si>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</si>
  <si>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</si>
  <si>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</si>
  <si>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</si>
  <si>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</si>
  <si>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</si>
  <si>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</si>
  <si>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</si>
  <si>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</si>
  <si>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</si>
  <si>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</si>
  <si>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</si>
  <si>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</si>
  <si>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</si>
  <si>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</si>
  <si>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</si>
  <si>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</si>
  <si>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</si>
  <si>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</si>
  <si>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</si>
  <si>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</si>
  <si>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</si>
  <si>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</si>
  <si>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</si>
  <si>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</si>
  <si>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</si>
  <si>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</si>
  <si>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</si>
  <si>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</si>
  <si>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</si>
  <si>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</si>
  <si>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</si>
  <si>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</si>
  <si>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</si>
  <si>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</si>
  <si>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</si>
  <si>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</si>
  <si>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</si>
  <si>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</si>
  <si>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</si>
  <si>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</si>
  <si>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</si>
  <si>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</si>
  <si>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</si>
  <si>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</si>
  <si>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</si>
  <si>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</si>
  <si>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</si>
  <si>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</si>
  <si>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</si>
  <si>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</si>
  <si>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</si>
  <si>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</si>
  <si>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</si>
  <si>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</si>
  <si>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</si>
  <si>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</si>
  <si>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</si>
  <si>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</si>
  <si>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</si>
  <si>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</si>
  <si>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</si>
  <si>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</si>
  <si>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</si>
  <si>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</si>
  <si>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</si>
  <si>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</si>
  <si>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</si>
  <si>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</si>
  <si>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</si>
  <si>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</si>
  <si>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</si>
  <si>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</si>
  <si>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</si>
  <si>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</si>
  <si>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</si>
  <si>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</si>
  <si>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</si>
  <si>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</si>
  <si>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</si>
  <si>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</si>
  <si>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</si>
  <si>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</si>
  <si>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</si>
  <si>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</si>
  <si>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</si>
  <si>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</si>
  <si>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</si>
  <si>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</si>
  <si>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</si>
  <si>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</si>
  <si>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</si>
  <si>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</si>
  <si>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</si>
  <si>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</si>
  <si>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</si>
  <si>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</si>
  <si>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</si>
  <si>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</si>
  <si>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</si>
  <si>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</si>
  <si>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</si>
  <si>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</si>
  <si>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</si>
  <si>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</si>
  <si>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</si>
  <si>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</si>
  <si>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</si>
  <si>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</si>
  <si>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</si>
  <si>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</si>
  <si>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</si>
  <si>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</si>
  <si>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</si>
  <si>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</si>
  <si>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</si>
  <si>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</si>
  <si>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</si>
  <si>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</si>
  <si>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</si>
  <si>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</si>
  <si>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</si>
  <si>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</si>
  <si>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</si>
  <si>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</si>
  <si>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</si>
  <si>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</si>
  <si>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</si>
  <si>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</si>
  <si>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</si>
  <si>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</si>
  <si>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</si>
  <si>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</si>
  <si>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</si>
  <si>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</si>
  <si>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</si>
  <si>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</si>
  <si>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</si>
  <si>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</si>
  <si>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</si>
  <si>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</si>
  <si>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</si>
  <si>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</si>
  <si>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</si>
  <si>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</si>
  <si>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</si>
  <si>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</si>
  <si>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</si>
  <si>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</si>
  <si>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</si>
  <si>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</si>
  <si>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</si>
  <si>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</si>
  <si>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</si>
  <si>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</si>
  <si>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</si>
  <si>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</si>
  <si>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</si>
  <si>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</si>
  <si>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</si>
  <si>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</si>
  <si>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</si>
  <si>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</si>
  <si>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</si>
  <si>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</si>
  <si>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</si>
  <si>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</si>
  <si>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</si>
  <si>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</si>
  <si>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</si>
  <si>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</si>
  <si>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</si>
  <si>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</si>
  <si>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</si>
  <si>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</si>
  <si>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</si>
  <si>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</si>
  <si>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</si>
  <si>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</si>
  <si>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</si>
  <si>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</si>
  <si>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</si>
  <si>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</si>
  <si>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</si>
  <si>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</si>
  <si>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</si>
  <si>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</si>
  <si>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</si>
  <si>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</si>
  <si>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</si>
  <si>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</si>
  <si>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</si>
  <si>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</si>
  <si>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</si>
  <si>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</si>
  <si>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</si>
  <si>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</si>
  <si>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</si>
  <si>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</si>
  <si>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</si>
  <si>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</si>
  <si>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</si>
  <si>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</si>
  <si>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</si>
  <si>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</si>
  <si>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</si>
  <si>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</si>
  <si>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</si>
  <si>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</si>
  <si>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</si>
  <si>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</si>
  <si>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</si>
  <si>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</si>
  <si>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</si>
  <si>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</si>
  <si>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</si>
  <si>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</si>
  <si>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</si>
  <si>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</si>
  <si>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</si>
  <si>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</si>
  <si>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</si>
  <si>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</si>
  <si>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</si>
  <si>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</si>
  <si>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</si>
  <si>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</si>
  <si>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</si>
  <si>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</si>
  <si>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</si>
  <si>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</si>
  <si>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</si>
  <si>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</si>
  <si>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</si>
  <si>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</si>
  <si>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</si>
  <si>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</si>
  <si>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</si>
  <si>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</si>
  <si>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</si>
  <si>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</si>
  <si>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</si>
  <si>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</si>
  <si>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</si>
  <si>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</si>
  <si>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</si>
  <si>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</si>
  <si>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</si>
  <si>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</si>
  <si>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</si>
  <si>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</si>
  <si>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</si>
  <si>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</si>
  <si>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</si>
  <si>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</si>
  <si>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</si>
  <si>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</si>
  <si>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</si>
  <si>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</si>
  <si>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</si>
  <si>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</si>
  <si>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</si>
  <si>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</si>
  <si>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</si>
  <si>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</si>
  <si>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</si>
  <si>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</si>
  <si>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</si>
  <si>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</si>
  <si>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</si>
  <si>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</si>
  <si>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</si>
  <si>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</si>
  <si>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</si>
  <si>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</si>
  <si>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</si>
  <si>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</si>
  <si>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</si>
  <si>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</si>
  <si>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</si>
  <si>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</si>
  <si>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</si>
  <si>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</si>
  <si>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</si>
  <si>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</si>
  <si>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</si>
  <si>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</si>
  <si>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</si>
  <si>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</si>
  <si>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</si>
  <si>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</si>
  <si>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</si>
  <si>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</si>
  <si>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</si>
  <si>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</si>
  <si>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</si>
  <si>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</si>
  <si>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</si>
  <si>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</si>
  <si>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</si>
  <si>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</si>
  <si>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</si>
  <si>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</si>
  <si>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</si>
  <si>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</si>
  <si>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</si>
  <si>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</si>
  <si>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</si>
  <si>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</si>
  <si>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</si>
  <si>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</si>
  <si>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</si>
  <si>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</si>
  <si>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</si>
  <si>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</si>
  <si>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</si>
  <si>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</si>
  <si>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</si>
  <si>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</si>
  <si>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</si>
  <si>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</si>
  <si>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</si>
  <si>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</si>
  <si>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</si>
  <si>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</si>
  <si>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</si>
  <si>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</si>
  <si>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</si>
  <si>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</si>
  <si>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</si>
  <si>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</si>
  <si>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</si>
  <si>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</si>
  <si>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</si>
  <si>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</si>
  <si>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</si>
  <si>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</si>
  <si>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</si>
  <si>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</si>
  <si>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</si>
  <si>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</si>
  <si>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</si>
  <si>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</si>
  <si>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</si>
  <si>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</si>
  <si>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</si>
  <si>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</si>
  <si>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</si>
  <si>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</si>
  <si>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</si>
  <si>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</si>
  <si>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</si>
  <si>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</si>
  <si>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</si>
  <si>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</si>
  <si>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</si>
  <si>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</si>
  <si>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</si>
  <si>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</si>
  <si>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</si>
  <si>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Coed First Division</t>
  </si>
  <si>
    <t>Filthy Animals</t>
  </si>
  <si>
    <t>Coed Second Division</t>
  </si>
  <si>
    <t>Goatheads</t>
  </si>
  <si>
    <t>Cobra Kai</t>
  </si>
  <si>
    <t>Coed Third Division</t>
  </si>
  <si>
    <t>The Justice Team</t>
  </si>
  <si>
    <t>Chelsea</t>
  </si>
  <si>
    <t>Claude</t>
  </si>
  <si>
    <t>Zamora</t>
  </si>
  <si>
    <t>Cristain</t>
  </si>
  <si>
    <t>Men's 1st Division</t>
  </si>
  <si>
    <t>Club A-1</t>
  </si>
  <si>
    <t>Strikers FC</t>
  </si>
  <si>
    <t>Metro FC</t>
  </si>
  <si>
    <t>Rushambo</t>
  </si>
  <si>
    <t>Pistoleros</t>
  </si>
  <si>
    <t>Real Imperio</t>
  </si>
  <si>
    <t>Men's 2nd Division</t>
  </si>
  <si>
    <t>Brethren United FC</t>
  </si>
  <si>
    <t>Soccer Ninjas</t>
  </si>
  <si>
    <t>FC Xolos</t>
  </si>
  <si>
    <t>La Tribu FC</t>
  </si>
  <si>
    <t>Touch of Grey</t>
  </si>
  <si>
    <t>Waffle House FC</t>
  </si>
  <si>
    <t>E Pluribus Unum</t>
  </si>
  <si>
    <t>Lobos FC</t>
  </si>
  <si>
    <t>Umoja Stars</t>
  </si>
  <si>
    <t>The Old Republic FC</t>
  </si>
  <si>
    <t>Cuervos fc</t>
  </si>
  <si>
    <t>Persepolis</t>
  </si>
  <si>
    <t>Dep Unam</t>
  </si>
  <si>
    <t>New Mexico Football Club</t>
  </si>
  <si>
    <t>Hampton Roads</t>
  </si>
  <si>
    <t>Kirtland FC</t>
  </si>
  <si>
    <t>The Blues</t>
  </si>
  <si>
    <t>New World</t>
  </si>
  <si>
    <t>Sweded</t>
  </si>
  <si>
    <t>Noobz</t>
  </si>
  <si>
    <t>Pandas</t>
  </si>
  <si>
    <t>Women's 2nd Division</t>
  </si>
  <si>
    <t>Furia Extrema</t>
  </si>
  <si>
    <t>Orion</t>
  </si>
  <si>
    <t>Godzilla</t>
  </si>
  <si>
    <t>Ms. Fits VFB</t>
  </si>
  <si>
    <t>Avengers FC</t>
  </si>
  <si>
    <t>Moosehead</t>
  </si>
  <si>
    <t>Meza</t>
  </si>
  <si>
    <t>El Tri</t>
  </si>
  <si>
    <t>Bandits</t>
  </si>
  <si>
    <t>Just Kickin' It</t>
  </si>
  <si>
    <t>Chupacabras FC</t>
  </si>
  <si>
    <t>Bad Company</t>
  </si>
  <si>
    <t>L.L.O.S.</t>
  </si>
  <si>
    <t>Soleros</t>
  </si>
  <si>
    <t>Oldies but Goodies</t>
  </si>
  <si>
    <t>WestGate United</t>
  </si>
  <si>
    <t>North Valley SDA</t>
  </si>
  <si>
    <t>Night Train</t>
  </si>
  <si>
    <t>Shots on Goal</t>
  </si>
  <si>
    <t>Ice Cold Bench</t>
  </si>
  <si>
    <t>Swingers</t>
  </si>
  <si>
    <t>Men's 3rd Division</t>
  </si>
  <si>
    <t>Tuzos</t>
  </si>
  <si>
    <t>Libertad</t>
  </si>
  <si>
    <t>Bushwhackers</t>
  </si>
  <si>
    <t>Rogues</t>
  </si>
  <si>
    <t>Hogsbreath</t>
  </si>
  <si>
    <t>Second Sons</t>
  </si>
  <si>
    <t>Club America</t>
  </si>
  <si>
    <t>Rey Leon</t>
  </si>
  <si>
    <t>Daniel</t>
  </si>
  <si>
    <t>Hoekenga</t>
  </si>
  <si>
    <t>My Little Pintos</t>
  </si>
  <si>
    <t>Grass Stains</t>
  </si>
  <si>
    <t>Newold'Boys</t>
  </si>
  <si>
    <t>Cosmik Debris</t>
  </si>
  <si>
    <t>Red Menace FC</t>
  </si>
  <si>
    <t>FC Chicken Killers</t>
  </si>
  <si>
    <t>Reavers</t>
  </si>
  <si>
    <t>Los Seven</t>
  </si>
  <si>
    <t>Metal Slugs</t>
  </si>
  <si>
    <t>Streetfrogs</t>
  </si>
  <si>
    <t>Club Leon FC</t>
  </si>
  <si>
    <t>The Crew</t>
  </si>
  <si>
    <t>WM FC</t>
  </si>
  <si>
    <t>Whatever</t>
  </si>
  <si>
    <t>Roadrunners</t>
  </si>
  <si>
    <t>FC Caliente</t>
  </si>
  <si>
    <t>Game of Throw-Ins</t>
  </si>
  <si>
    <t>Thunder Buddies for Life</t>
  </si>
  <si>
    <t>The Ambassadors</t>
  </si>
  <si>
    <t>Unicornios</t>
  </si>
  <si>
    <t>Samurai Shark Squad</t>
  </si>
  <si>
    <t>Dynamics</t>
  </si>
  <si>
    <t>Heathens</t>
  </si>
  <si>
    <t>The Highlighters</t>
  </si>
  <si>
    <t>The Curse</t>
  </si>
  <si>
    <t>FC Learned Foot</t>
  </si>
  <si>
    <t>FC Pompo</t>
  </si>
  <si>
    <t>Trinity</t>
  </si>
  <si>
    <t>Strangebrew</t>
  </si>
  <si>
    <t>Maase</t>
  </si>
  <si>
    <t>Cinnamon Bears</t>
  </si>
  <si>
    <t>Old Spice</t>
  </si>
  <si>
    <t>Duke City Collective</t>
  </si>
  <si>
    <t>Marvel</t>
  </si>
  <si>
    <t>Diversity</t>
  </si>
  <si>
    <t>Mutiny</t>
  </si>
  <si>
    <t>Women's 3rd Division</t>
  </si>
  <si>
    <t>Odyssey</t>
  </si>
  <si>
    <t>Revolution</t>
  </si>
  <si>
    <t>Gonzalez</t>
  </si>
  <si>
    <t>Newton's Angels</t>
  </si>
  <si>
    <t>United FC</t>
  </si>
  <si>
    <t>Fc Allstars</t>
  </si>
  <si>
    <t>Violet Femmes</t>
  </si>
  <si>
    <t>Betterbed</t>
  </si>
  <si>
    <t>Express</t>
  </si>
  <si>
    <t>Wolverines</t>
  </si>
  <si>
    <t>Zami</t>
  </si>
  <si>
    <t>Wonder Women</t>
  </si>
  <si>
    <t>* - report created before game date (often caused by re-scheduled game)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</si>
</sst>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0" fontId="0" fillId="5" borderId="0" xfId="0" applyFill="1"/>
    <xf numFmtId="0" fontId="0" fillId="3" borderId="0" xfId="0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showWhiteSpace="0" zoomScaleNormal="100" workbookViewId="0">
      <selection activeCell="F25" sqref="F25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4" x14ac:dyDescent="0.25">
      <c r="B1" s="1">
        <v>43760</v>
      </c>
      <c r="C1" s="1"/>
    </row>
    <row r="2" spans="1:14" x14ac:dyDescent="0.25">
      <c r="G2" s="8"/>
      <c r="I2" s="56" t="s">
        <v>99</v>
      </c>
      <c r="J2" s="56"/>
      <c r="K2" s="56" t="s">
        <v>100</v>
      </c>
      <c r="L2" s="56"/>
      <c r="M2" s="56" t="s">
        <v>101</v>
      </c>
      <c r="N2" s="56"/>
    </row>
    <row r="3" spans="1:14" x14ac:dyDescent="0.25">
      <c r="B3" s="32">
        <v>1</v>
      </c>
      <c r="C3" s="32">
        <v>76025</v>
      </c>
      <c r="D3" s="32" t="s">
        <v>486</v>
      </c>
      <c r="E3" s="32" t="s">
        <v>487</v>
      </c>
      <c r="F3" s="32" t="s">
        <v>488</v>
      </c>
      <c r="G3" s="33">
        <v>43758</v>
      </c>
      <c r="H3" s="34">
        <v>43762.015955300929</v>
      </c>
      <c r="I3" s="32" t="s">
        <v>16</v>
      </c>
      <c r="J3" s="32" t="s">
        <v>17</v>
      </c>
      <c r="K3" t="s">
        <v>483</v>
      </c>
      <c r="L3" t="s">
        <v>484</v>
      </c>
      <c r="M3" t="s">
        <v>54</v>
      </c>
      <c r="N3" t="s">
        <v>55</v>
      </c>
    </row>
    <row r="4" spans="1:14" x14ac:dyDescent="0.25">
      <c r="A4">
        <v>1</v>
      </c>
      <c r="B4" s="32">
        <v>2</v>
      </c>
      <c r="C4" s="60">
        <v>76026</v>
      </c>
      <c r="D4" s="32" t="s">
        <v>486</v>
      </c>
      <c r="E4" s="32" t="s">
        <v>489</v>
      </c>
      <c r="F4" s="32" t="s">
        <v>490</v>
      </c>
      <c r="G4" s="33">
        <v>43758</v>
      </c>
      <c r="H4" s="32"/>
      <c r="I4" s="12" t="s">
        <v>483</v>
      </c>
      <c r="J4" s="32" t="s">
        <v>484</v>
      </c>
      <c r="K4" t="s">
        <v>60</v>
      </c>
      <c r="L4" t="s">
        <v>61</v>
      </c>
      <c r="M4" s="12" t="s">
        <v>256</v>
      </c>
    </row>
    <row r="5" spans="1:14" x14ac:dyDescent="0.25">
      <c r="B5" s="32">
        <v>3</v>
      </c>
      <c r="C5" s="32">
        <v>76027</v>
      </c>
      <c r="D5" s="32" t="s">
        <v>486</v>
      </c>
      <c r="E5" s="32" t="s">
        <v>491</v>
      </c>
      <c r="F5" s="32" t="s">
        <v>492</v>
      </c>
      <c r="G5" s="33">
        <v>43758</v>
      </c>
      <c r="H5" s="32"/>
      <c r="I5" s="12" t="s">
        <v>483</v>
      </c>
      <c r="J5" s="32" t="s">
        <v>484</v>
      </c>
      <c r="K5" t="s">
        <v>189</v>
      </c>
      <c r="L5" t="s">
        <v>190</v>
      </c>
      <c r="M5" t="s">
        <v>546</v>
      </c>
      <c r="N5" t="s">
        <v>190</v>
      </c>
    </row>
    <row r="6" spans="1:14" x14ac:dyDescent="0.25">
      <c r="A6">
        <v>2</v>
      </c>
      <c r="B6" s="32">
        <v>4</v>
      </c>
      <c r="C6" s="15">
        <v>76154</v>
      </c>
      <c r="D6" s="32" t="s">
        <v>493</v>
      </c>
      <c r="E6" s="32" t="s">
        <v>494</v>
      </c>
      <c r="F6" s="32" t="s">
        <v>495</v>
      </c>
      <c r="G6" s="33">
        <v>43758</v>
      </c>
      <c r="H6" s="34">
        <v>43759.760805324077</v>
      </c>
      <c r="I6" s="32" t="s">
        <v>0</v>
      </c>
      <c r="J6" s="32" t="s">
        <v>37</v>
      </c>
      <c r="K6" s="12" t="s">
        <v>256</v>
      </c>
      <c r="M6" s="12" t="s">
        <v>256</v>
      </c>
    </row>
    <row r="7" spans="1:14" x14ac:dyDescent="0.25">
      <c r="A7">
        <v>2</v>
      </c>
      <c r="B7" s="32">
        <v>5</v>
      </c>
      <c r="C7" s="15">
        <v>76155</v>
      </c>
      <c r="D7" s="32" t="s">
        <v>493</v>
      </c>
      <c r="E7" s="32" t="s">
        <v>496</v>
      </c>
      <c r="F7" s="32" t="s">
        <v>497</v>
      </c>
      <c r="G7" s="33">
        <v>43758</v>
      </c>
      <c r="H7" s="34">
        <v>43761.871810335651</v>
      </c>
      <c r="I7" s="32" t="s">
        <v>54</v>
      </c>
      <c r="J7" s="32" t="s">
        <v>55</v>
      </c>
      <c r="K7" s="12" t="s">
        <v>256</v>
      </c>
      <c r="M7" s="12" t="s">
        <v>256</v>
      </c>
    </row>
    <row r="8" spans="1:14" x14ac:dyDescent="0.25">
      <c r="A8">
        <v>1</v>
      </c>
      <c r="B8" s="32">
        <v>6</v>
      </c>
      <c r="C8" s="60">
        <v>76156</v>
      </c>
      <c r="D8" s="32" t="s">
        <v>493</v>
      </c>
      <c r="E8" s="32" t="s">
        <v>498</v>
      </c>
      <c r="F8" s="32" t="s">
        <v>499</v>
      </c>
      <c r="G8" s="33">
        <v>43758</v>
      </c>
      <c r="H8" s="34">
        <v>43758.83576159722</v>
      </c>
      <c r="I8" s="32" t="s">
        <v>38</v>
      </c>
      <c r="J8" s="32" t="s">
        <v>39</v>
      </c>
      <c r="K8" t="s">
        <v>54</v>
      </c>
      <c r="L8" t="s">
        <v>55</v>
      </c>
      <c r="M8" s="12" t="s">
        <v>256</v>
      </c>
    </row>
    <row r="9" spans="1:14" x14ac:dyDescent="0.25">
      <c r="A9">
        <v>2</v>
      </c>
      <c r="B9" s="32">
        <v>7</v>
      </c>
      <c r="C9" s="15">
        <v>76157</v>
      </c>
      <c r="D9" s="32" t="s">
        <v>493</v>
      </c>
      <c r="E9" s="32" t="s">
        <v>500</v>
      </c>
      <c r="F9" s="32" t="s">
        <v>501</v>
      </c>
      <c r="G9" s="33">
        <v>43758</v>
      </c>
      <c r="H9" s="34">
        <v>43758.871242638888</v>
      </c>
      <c r="I9" s="32" t="s">
        <v>0</v>
      </c>
      <c r="J9" s="32" t="s">
        <v>37</v>
      </c>
      <c r="K9" s="12" t="s">
        <v>256</v>
      </c>
      <c r="M9" s="12" t="s">
        <v>256</v>
      </c>
    </row>
    <row r="10" spans="1:14" x14ac:dyDescent="0.25">
      <c r="A10">
        <v>2</v>
      </c>
      <c r="B10" s="32">
        <v>8</v>
      </c>
      <c r="C10" s="15">
        <v>76159</v>
      </c>
      <c r="D10" s="32" t="s">
        <v>493</v>
      </c>
      <c r="E10" s="32" t="s">
        <v>502</v>
      </c>
      <c r="F10" s="32" t="s">
        <v>503</v>
      </c>
      <c r="G10" s="33">
        <v>43758</v>
      </c>
      <c r="H10" s="34">
        <v>43761.35574240741</v>
      </c>
      <c r="I10" s="32" t="s">
        <v>47</v>
      </c>
      <c r="J10" s="32" t="s">
        <v>260</v>
      </c>
      <c r="K10" s="12" t="s">
        <v>256</v>
      </c>
      <c r="M10" s="12" t="s">
        <v>256</v>
      </c>
    </row>
    <row r="11" spans="1:14" x14ac:dyDescent="0.25">
      <c r="A11">
        <v>2</v>
      </c>
      <c r="B11" s="32">
        <v>9</v>
      </c>
      <c r="C11" s="15">
        <v>76160</v>
      </c>
      <c r="D11" s="32" t="s">
        <v>493</v>
      </c>
      <c r="E11" s="32" t="s">
        <v>504</v>
      </c>
      <c r="F11" s="32" t="s">
        <v>505</v>
      </c>
      <c r="G11" s="33">
        <v>43758</v>
      </c>
      <c r="H11" s="32"/>
      <c r="I11" s="12" t="s">
        <v>363</v>
      </c>
      <c r="J11" s="32" t="s">
        <v>364</v>
      </c>
      <c r="K11" s="12" t="s">
        <v>256</v>
      </c>
      <c r="M11" s="12" t="s">
        <v>256</v>
      </c>
    </row>
    <row r="12" spans="1:14" x14ac:dyDescent="0.25">
      <c r="A12">
        <v>2</v>
      </c>
      <c r="B12" s="32">
        <v>10</v>
      </c>
      <c r="C12" s="15">
        <v>76161</v>
      </c>
      <c r="D12" s="32" t="s">
        <v>493</v>
      </c>
      <c r="E12" s="32" t="s">
        <v>506</v>
      </c>
      <c r="F12" s="32" t="s">
        <v>507</v>
      </c>
      <c r="G12" s="33">
        <v>43758</v>
      </c>
      <c r="H12" s="34">
        <v>43759.42973462963</v>
      </c>
      <c r="I12" s="32" t="s">
        <v>47</v>
      </c>
      <c r="J12" s="32" t="s">
        <v>260</v>
      </c>
      <c r="K12" s="12" t="s">
        <v>256</v>
      </c>
      <c r="M12" s="12" t="s">
        <v>256</v>
      </c>
    </row>
    <row r="13" spans="1:14" x14ac:dyDescent="0.25">
      <c r="B13" s="32">
        <v>11</v>
      </c>
      <c r="C13" s="32">
        <v>76162</v>
      </c>
      <c r="D13" s="32" t="s">
        <v>493</v>
      </c>
      <c r="E13" s="32" t="s">
        <v>508</v>
      </c>
      <c r="F13" s="32" t="s">
        <v>509</v>
      </c>
      <c r="G13" s="33">
        <v>43758</v>
      </c>
      <c r="H13" s="34">
        <v>43759.789588749998</v>
      </c>
      <c r="I13" s="32" t="s">
        <v>191</v>
      </c>
      <c r="J13" s="32" t="s">
        <v>128</v>
      </c>
      <c r="K13" t="s">
        <v>60</v>
      </c>
      <c r="L13" t="s">
        <v>61</v>
      </c>
      <c r="M13" t="s">
        <v>38</v>
      </c>
      <c r="N13" t="s">
        <v>39</v>
      </c>
    </row>
    <row r="14" spans="1:14" x14ac:dyDescent="0.25">
      <c r="A14">
        <v>2</v>
      </c>
      <c r="B14" s="32">
        <v>12</v>
      </c>
      <c r="C14" s="15">
        <v>76324</v>
      </c>
      <c r="D14" s="32" t="s">
        <v>475</v>
      </c>
      <c r="E14" s="32" t="s">
        <v>510</v>
      </c>
      <c r="F14" s="32" t="s">
        <v>511</v>
      </c>
      <c r="G14" s="33">
        <v>43758</v>
      </c>
      <c r="H14" s="34">
        <v>43758.757004722225</v>
      </c>
      <c r="I14" s="32" t="s">
        <v>26</v>
      </c>
      <c r="J14" s="32" t="s">
        <v>76</v>
      </c>
      <c r="K14" s="12" t="s">
        <v>256</v>
      </c>
      <c r="M14" s="12" t="s">
        <v>256</v>
      </c>
    </row>
    <row r="15" spans="1:14" x14ac:dyDescent="0.25">
      <c r="A15">
        <v>2</v>
      </c>
      <c r="B15" s="32">
        <v>13</v>
      </c>
      <c r="C15" s="15">
        <v>76325</v>
      </c>
      <c r="D15" s="32" t="s">
        <v>475</v>
      </c>
      <c r="E15" s="32" t="s">
        <v>512</v>
      </c>
      <c r="F15" s="32" t="s">
        <v>513</v>
      </c>
      <c r="G15" s="33">
        <v>43758</v>
      </c>
      <c r="H15" s="34">
        <v>43758.759938611111</v>
      </c>
      <c r="I15" s="32" t="s">
        <v>26</v>
      </c>
      <c r="J15" s="32" t="s">
        <v>76</v>
      </c>
      <c r="K15" s="12" t="s">
        <v>256</v>
      </c>
      <c r="M15" s="12" t="s">
        <v>256</v>
      </c>
    </row>
    <row r="16" spans="1:14" x14ac:dyDescent="0.25">
      <c r="A16">
        <v>2</v>
      </c>
      <c r="B16" s="32">
        <v>14</v>
      </c>
      <c r="C16" s="15">
        <v>76326</v>
      </c>
      <c r="D16" s="32" t="s">
        <v>475</v>
      </c>
      <c r="E16" s="32" t="s">
        <v>476</v>
      </c>
      <c r="F16" s="32" t="s">
        <v>514</v>
      </c>
      <c r="G16" s="33">
        <v>43758</v>
      </c>
      <c r="H16" s="34">
        <v>43758.832580416667</v>
      </c>
      <c r="I16" s="32" t="s">
        <v>36</v>
      </c>
      <c r="J16" s="32" t="s">
        <v>63</v>
      </c>
      <c r="K16" s="12" t="s">
        <v>256</v>
      </c>
      <c r="M16" s="12" t="s">
        <v>256</v>
      </c>
    </row>
    <row r="17" spans="1:13" x14ac:dyDescent="0.25">
      <c r="A17">
        <v>2</v>
      </c>
      <c r="B17" s="32">
        <v>15</v>
      </c>
      <c r="C17" s="15">
        <v>76369</v>
      </c>
      <c r="D17" s="32" t="s">
        <v>515</v>
      </c>
      <c r="E17" s="32" t="s">
        <v>516</v>
      </c>
      <c r="F17" s="32" t="s">
        <v>517</v>
      </c>
      <c r="G17" s="33">
        <v>43758</v>
      </c>
      <c r="H17" s="32"/>
      <c r="I17" s="12" t="s">
        <v>546</v>
      </c>
      <c r="J17" s="32" t="s">
        <v>190</v>
      </c>
      <c r="K17" s="12" t="s">
        <v>256</v>
      </c>
      <c r="M17" s="12" t="s">
        <v>256</v>
      </c>
    </row>
    <row r="18" spans="1:13" x14ac:dyDescent="0.25">
      <c r="A18">
        <v>2</v>
      </c>
      <c r="B18" s="32">
        <v>16</v>
      </c>
      <c r="C18" s="15">
        <v>76370</v>
      </c>
      <c r="D18" s="32" t="s">
        <v>515</v>
      </c>
      <c r="E18" s="32" t="s">
        <v>518</v>
      </c>
      <c r="F18" s="32" t="s">
        <v>519</v>
      </c>
      <c r="G18" s="33">
        <v>43758</v>
      </c>
      <c r="H18" s="34">
        <v>43759.027876574073</v>
      </c>
      <c r="I18" s="32" t="s">
        <v>438</v>
      </c>
      <c r="J18" s="32" t="s">
        <v>439</v>
      </c>
      <c r="K18" s="12" t="s">
        <v>256</v>
      </c>
      <c r="M18" s="12" t="s">
        <v>256</v>
      </c>
    </row>
    <row r="19" spans="1:13" x14ac:dyDescent="0.25">
      <c r="A19">
        <v>1</v>
      </c>
      <c r="B19" s="32">
        <v>17</v>
      </c>
      <c r="C19" s="60">
        <v>76498</v>
      </c>
      <c r="D19" s="32" t="s">
        <v>477</v>
      </c>
      <c r="E19" s="32" t="s">
        <v>520</v>
      </c>
      <c r="F19" s="32" t="s">
        <v>521</v>
      </c>
      <c r="G19" s="33">
        <v>43758</v>
      </c>
      <c r="H19" s="34">
        <v>43758.990301504629</v>
      </c>
      <c r="I19" s="32" t="s">
        <v>400</v>
      </c>
      <c r="J19" s="32" t="s">
        <v>522</v>
      </c>
      <c r="K19" t="s">
        <v>357</v>
      </c>
      <c r="L19" t="s">
        <v>371</v>
      </c>
      <c r="M19" s="12" t="s">
        <v>256</v>
      </c>
    </row>
    <row r="20" spans="1:13" x14ac:dyDescent="0.25">
      <c r="A20">
        <v>2</v>
      </c>
      <c r="B20" s="32">
        <v>18</v>
      </c>
      <c r="C20" s="15">
        <v>76499</v>
      </c>
      <c r="D20" s="32" t="s">
        <v>477</v>
      </c>
      <c r="E20" s="32" t="s">
        <v>479</v>
      </c>
      <c r="F20" s="32" t="s">
        <v>523</v>
      </c>
      <c r="G20" s="33">
        <v>43758</v>
      </c>
      <c r="H20" s="34">
        <v>43759.885902210648</v>
      </c>
      <c r="I20" s="32" t="s">
        <v>189</v>
      </c>
      <c r="J20" s="32" t="s">
        <v>190</v>
      </c>
      <c r="K20" s="12" t="s">
        <v>256</v>
      </c>
      <c r="M20" s="12" t="s">
        <v>256</v>
      </c>
    </row>
    <row r="21" spans="1:13" x14ac:dyDescent="0.25">
      <c r="A21">
        <v>1</v>
      </c>
      <c r="B21" s="32">
        <v>19</v>
      </c>
      <c r="C21" s="15">
        <v>76500</v>
      </c>
      <c r="D21" s="32" t="s">
        <v>477</v>
      </c>
      <c r="E21" s="32" t="s">
        <v>524</v>
      </c>
      <c r="F21" s="32" t="s">
        <v>525</v>
      </c>
      <c r="G21" s="33">
        <v>43758</v>
      </c>
      <c r="H21" s="34">
        <v>43758.993673645833</v>
      </c>
      <c r="I21" s="32" t="s">
        <v>400</v>
      </c>
      <c r="J21" s="32" t="s">
        <v>522</v>
      </c>
      <c r="K21" s="12" t="s">
        <v>256</v>
      </c>
      <c r="M21" s="12" t="s">
        <v>256</v>
      </c>
    </row>
    <row r="22" spans="1:13" x14ac:dyDescent="0.25">
      <c r="A22">
        <v>1</v>
      </c>
      <c r="B22" s="32">
        <v>20</v>
      </c>
      <c r="C22" s="60">
        <v>76501</v>
      </c>
      <c r="D22" s="32" t="s">
        <v>477</v>
      </c>
      <c r="E22" s="32" t="s">
        <v>526</v>
      </c>
      <c r="F22" s="32" t="s">
        <v>478</v>
      </c>
      <c r="G22" s="33">
        <v>43758</v>
      </c>
      <c r="H22" s="34">
        <v>43759.018634571759</v>
      </c>
      <c r="I22" s="32" t="s">
        <v>438</v>
      </c>
      <c r="J22" s="32" t="s">
        <v>439</v>
      </c>
      <c r="K22" t="s">
        <v>357</v>
      </c>
      <c r="L22" t="s">
        <v>371</v>
      </c>
      <c r="M22" s="12" t="s">
        <v>256</v>
      </c>
    </row>
    <row r="23" spans="1:13" x14ac:dyDescent="0.25">
      <c r="A23">
        <v>2</v>
      </c>
      <c r="B23" s="32">
        <v>21</v>
      </c>
      <c r="C23" s="15">
        <v>76502</v>
      </c>
      <c r="D23" s="32" t="s">
        <v>477</v>
      </c>
      <c r="E23" s="32" t="s">
        <v>527</v>
      </c>
      <c r="F23" s="32" t="s">
        <v>528</v>
      </c>
      <c r="G23" s="33">
        <v>43758</v>
      </c>
      <c r="H23" s="34">
        <v>43758.997298101851</v>
      </c>
      <c r="I23" s="32" t="s">
        <v>400</v>
      </c>
      <c r="J23" s="32" t="s">
        <v>522</v>
      </c>
      <c r="K23" s="12" t="s">
        <v>256</v>
      </c>
      <c r="M23" s="12" t="s">
        <v>256</v>
      </c>
    </row>
    <row r="24" spans="1:13" x14ac:dyDescent="0.25">
      <c r="A24">
        <v>2</v>
      </c>
      <c r="B24" s="32">
        <v>22</v>
      </c>
      <c r="C24" s="15">
        <v>76503</v>
      </c>
      <c r="D24" s="32" t="s">
        <v>477</v>
      </c>
      <c r="E24" s="32" t="s">
        <v>529</v>
      </c>
      <c r="F24" s="32" t="s">
        <v>530</v>
      </c>
      <c r="G24" s="33">
        <v>43758</v>
      </c>
      <c r="H24" s="32"/>
      <c r="I24" s="12" t="s">
        <v>249</v>
      </c>
      <c r="J24" s="32" t="s">
        <v>96</v>
      </c>
      <c r="K24" s="12" t="s">
        <v>256</v>
      </c>
      <c r="M24" s="12" t="s">
        <v>256</v>
      </c>
    </row>
    <row r="25" spans="1:13" x14ac:dyDescent="0.25">
      <c r="A25">
        <v>2</v>
      </c>
      <c r="B25" s="32">
        <v>23</v>
      </c>
      <c r="C25" s="15">
        <v>76504</v>
      </c>
      <c r="D25" s="32" t="s">
        <v>477</v>
      </c>
      <c r="E25" s="32" t="s">
        <v>531</v>
      </c>
      <c r="F25" s="32" t="s">
        <v>532</v>
      </c>
      <c r="G25" s="33">
        <v>43758</v>
      </c>
      <c r="H25" s="34">
        <v>43759.000718912037</v>
      </c>
      <c r="I25" s="32" t="s">
        <v>400</v>
      </c>
      <c r="J25" s="32" t="s">
        <v>522</v>
      </c>
      <c r="K25" s="12" t="s">
        <v>256</v>
      </c>
      <c r="M25" s="12" t="s">
        <v>256</v>
      </c>
    </row>
    <row r="26" spans="1:13" x14ac:dyDescent="0.25">
      <c r="A26">
        <v>2</v>
      </c>
      <c r="B26" s="32">
        <v>24</v>
      </c>
      <c r="C26" s="15">
        <v>76505</v>
      </c>
      <c r="D26" s="32" t="s">
        <v>477</v>
      </c>
      <c r="E26" s="32" t="s">
        <v>533</v>
      </c>
      <c r="F26" s="32" t="s">
        <v>534</v>
      </c>
      <c r="G26" s="33">
        <v>43758</v>
      </c>
      <c r="H26" s="34">
        <v>43758.961184050924</v>
      </c>
      <c r="I26" s="32" t="s">
        <v>207</v>
      </c>
      <c r="J26" s="32" t="s">
        <v>208</v>
      </c>
      <c r="K26" s="12" t="s">
        <v>256</v>
      </c>
      <c r="M26" s="12" t="s">
        <v>256</v>
      </c>
    </row>
    <row r="27" spans="1:13" x14ac:dyDescent="0.25">
      <c r="A27">
        <v>2</v>
      </c>
      <c r="B27" s="32">
        <v>26</v>
      </c>
      <c r="C27" s="15">
        <v>76672</v>
      </c>
      <c r="D27" s="32" t="s">
        <v>537</v>
      </c>
      <c r="E27" s="32" t="s">
        <v>538</v>
      </c>
      <c r="F27" s="32" t="s">
        <v>539</v>
      </c>
      <c r="G27" s="33">
        <v>43758</v>
      </c>
      <c r="H27" s="34">
        <v>43758.843929884257</v>
      </c>
      <c r="I27" s="32" t="s">
        <v>38</v>
      </c>
      <c r="J27" s="32" t="s">
        <v>39</v>
      </c>
      <c r="K27" s="12" t="s">
        <v>256</v>
      </c>
      <c r="M27" s="12" t="s">
        <v>256</v>
      </c>
    </row>
    <row r="28" spans="1:13" x14ac:dyDescent="0.25">
      <c r="A28">
        <v>2</v>
      </c>
      <c r="B28" s="32">
        <v>27</v>
      </c>
      <c r="C28" s="15">
        <v>76673</v>
      </c>
      <c r="D28" s="32" t="s">
        <v>537</v>
      </c>
      <c r="E28" s="32" t="s">
        <v>540</v>
      </c>
      <c r="F28" s="32" t="s">
        <v>541</v>
      </c>
      <c r="G28" s="33">
        <v>43758</v>
      </c>
      <c r="H28" s="34">
        <v>43758.898109004629</v>
      </c>
      <c r="I28" s="32" t="s">
        <v>446</v>
      </c>
      <c r="J28" s="32" t="s">
        <v>447</v>
      </c>
      <c r="K28" s="12" t="s">
        <v>256</v>
      </c>
      <c r="M28" s="12" t="s">
        <v>256</v>
      </c>
    </row>
    <row r="29" spans="1:13" x14ac:dyDescent="0.25">
      <c r="A29">
        <v>1</v>
      </c>
      <c r="B29" s="32">
        <v>28</v>
      </c>
      <c r="C29" s="60">
        <v>76674</v>
      </c>
      <c r="D29" s="32" t="s">
        <v>537</v>
      </c>
      <c r="E29" s="32" t="s">
        <v>542</v>
      </c>
      <c r="F29" s="32" t="s">
        <v>543</v>
      </c>
      <c r="G29" s="33">
        <v>43758</v>
      </c>
      <c r="H29" s="32"/>
      <c r="I29" s="12" t="s">
        <v>546</v>
      </c>
      <c r="J29" s="32" t="s">
        <v>190</v>
      </c>
      <c r="K29" t="s">
        <v>189</v>
      </c>
      <c r="L29" t="s">
        <v>190</v>
      </c>
      <c r="M29" s="12" t="s">
        <v>256</v>
      </c>
    </row>
    <row r="30" spans="1:13" x14ac:dyDescent="0.25">
      <c r="A30">
        <v>1</v>
      </c>
      <c r="B30" s="32">
        <v>29</v>
      </c>
      <c r="C30" s="60">
        <v>76675</v>
      </c>
      <c r="D30" s="32" t="s">
        <v>537</v>
      </c>
      <c r="E30" s="32" t="s">
        <v>544</v>
      </c>
      <c r="F30" s="32" t="s">
        <v>545</v>
      </c>
      <c r="G30" s="33">
        <v>43758</v>
      </c>
      <c r="H30" s="34">
        <v>43759.889656793981</v>
      </c>
      <c r="I30" s="32" t="s">
        <v>189</v>
      </c>
      <c r="J30" s="32" t="s">
        <v>190</v>
      </c>
      <c r="K30" t="s">
        <v>546</v>
      </c>
      <c r="L30" t="s">
        <v>190</v>
      </c>
      <c r="M30" s="12" t="s">
        <v>256</v>
      </c>
    </row>
    <row r="31" spans="1:13" x14ac:dyDescent="0.25">
      <c r="A31">
        <v>2</v>
      </c>
      <c r="B31" s="32">
        <v>30</v>
      </c>
      <c r="C31" s="15">
        <v>76676</v>
      </c>
      <c r="D31" s="32" t="s">
        <v>537</v>
      </c>
      <c r="E31" s="32" t="s">
        <v>547</v>
      </c>
      <c r="F31" s="32" t="s">
        <v>548</v>
      </c>
      <c r="G31" s="33">
        <v>43758</v>
      </c>
      <c r="H31" s="34">
        <v>43758.917072476848</v>
      </c>
      <c r="I31" s="32" t="s">
        <v>446</v>
      </c>
      <c r="J31" s="32" t="s">
        <v>447</v>
      </c>
      <c r="K31" s="12" t="s">
        <v>256</v>
      </c>
      <c r="M31" s="12" t="s">
        <v>256</v>
      </c>
    </row>
    <row r="32" spans="1:13" x14ac:dyDescent="0.25">
      <c r="A32">
        <v>1</v>
      </c>
      <c r="B32" s="32">
        <v>31</v>
      </c>
      <c r="C32" s="15">
        <v>76677</v>
      </c>
      <c r="D32" s="32" t="s">
        <v>537</v>
      </c>
      <c r="E32" s="32" t="s">
        <v>549</v>
      </c>
      <c r="F32" s="32" t="s">
        <v>550</v>
      </c>
      <c r="G32" s="33">
        <v>43758</v>
      </c>
      <c r="H32" s="34">
        <v>43760.59316989583</v>
      </c>
      <c r="I32" s="32" t="s">
        <v>44</v>
      </c>
      <c r="J32" s="32" t="s">
        <v>393</v>
      </c>
      <c r="K32" s="12" t="s">
        <v>256</v>
      </c>
      <c r="M32" s="12" t="s">
        <v>256</v>
      </c>
    </row>
    <row r="33" spans="1:14" x14ac:dyDescent="0.25">
      <c r="A33">
        <v>1</v>
      </c>
      <c r="B33" s="32">
        <v>32</v>
      </c>
      <c r="C33" s="60">
        <v>76678</v>
      </c>
      <c r="D33" s="32" t="s">
        <v>537</v>
      </c>
      <c r="E33" s="32" t="s">
        <v>551</v>
      </c>
      <c r="F33" s="32" t="s">
        <v>552</v>
      </c>
      <c r="G33" s="33">
        <v>43758</v>
      </c>
      <c r="H33" s="32"/>
      <c r="I33" s="12" t="s">
        <v>363</v>
      </c>
      <c r="J33" s="32" t="s">
        <v>364</v>
      </c>
      <c r="K33" t="s">
        <v>446</v>
      </c>
      <c r="L33" t="s">
        <v>447</v>
      </c>
      <c r="M33" s="12" t="s">
        <v>256</v>
      </c>
    </row>
    <row r="34" spans="1:14" x14ac:dyDescent="0.25">
      <c r="A34">
        <v>2</v>
      </c>
      <c r="B34" s="32">
        <v>33</v>
      </c>
      <c r="C34" s="15">
        <v>76679</v>
      </c>
      <c r="D34" s="32" t="s">
        <v>537</v>
      </c>
      <c r="E34" s="32" t="s">
        <v>553</v>
      </c>
      <c r="F34" s="32" t="s">
        <v>554</v>
      </c>
      <c r="G34" s="33">
        <v>43758</v>
      </c>
      <c r="H34" s="34">
        <v>43758.908351909726</v>
      </c>
      <c r="I34" s="32" t="s">
        <v>446</v>
      </c>
      <c r="J34" s="32" t="s">
        <v>447</v>
      </c>
      <c r="K34" s="12" t="s">
        <v>256</v>
      </c>
      <c r="M34" s="12" t="s">
        <v>256</v>
      </c>
    </row>
    <row r="35" spans="1:14" x14ac:dyDescent="0.25">
      <c r="A35">
        <v>2</v>
      </c>
      <c r="B35" s="32">
        <v>34</v>
      </c>
      <c r="C35" s="15">
        <v>76680</v>
      </c>
      <c r="D35" s="32" t="s">
        <v>537</v>
      </c>
      <c r="E35" s="32" t="s">
        <v>555</v>
      </c>
      <c r="F35" s="32" t="s">
        <v>556</v>
      </c>
      <c r="G35" s="33">
        <v>43758</v>
      </c>
      <c r="H35" s="32"/>
      <c r="I35" s="12" t="s">
        <v>363</v>
      </c>
      <c r="J35" s="32" t="s">
        <v>364</v>
      </c>
      <c r="K35" s="12" t="s">
        <v>256</v>
      </c>
      <c r="M35" s="12" t="s">
        <v>256</v>
      </c>
    </row>
    <row r="36" spans="1:14" x14ac:dyDescent="0.25">
      <c r="A36">
        <v>2</v>
      </c>
      <c r="B36" s="32">
        <v>35</v>
      </c>
      <c r="C36" s="15">
        <v>76681</v>
      </c>
      <c r="D36" s="32" t="s">
        <v>537</v>
      </c>
      <c r="E36" s="32" t="s">
        <v>557</v>
      </c>
      <c r="F36" s="32" t="s">
        <v>558</v>
      </c>
      <c r="G36" s="33">
        <v>43758</v>
      </c>
      <c r="H36" s="32"/>
      <c r="I36" s="12" t="s">
        <v>363</v>
      </c>
      <c r="J36" s="32" t="s">
        <v>364</v>
      </c>
      <c r="K36" s="12" t="s">
        <v>256</v>
      </c>
      <c r="M36" s="12" t="s">
        <v>256</v>
      </c>
    </row>
    <row r="37" spans="1:14" x14ac:dyDescent="0.25">
      <c r="A37">
        <v>2</v>
      </c>
      <c r="B37" s="32">
        <v>36</v>
      </c>
      <c r="C37" s="15">
        <v>76682</v>
      </c>
      <c r="D37" s="32" t="s">
        <v>537</v>
      </c>
      <c r="E37" s="32" t="s">
        <v>559</v>
      </c>
      <c r="F37" s="32" t="s">
        <v>560</v>
      </c>
      <c r="G37" s="33">
        <v>43758</v>
      </c>
      <c r="H37" s="34">
        <v>43759.511227847222</v>
      </c>
      <c r="I37" s="32" t="s">
        <v>74</v>
      </c>
      <c r="J37" s="32" t="s">
        <v>75</v>
      </c>
      <c r="K37" s="12" t="s">
        <v>256</v>
      </c>
      <c r="M37" s="12" t="s">
        <v>256</v>
      </c>
    </row>
    <row r="38" spans="1:14" x14ac:dyDescent="0.25">
      <c r="A38">
        <v>2</v>
      </c>
      <c r="B38" s="32">
        <v>37</v>
      </c>
      <c r="C38" s="15">
        <v>76872</v>
      </c>
      <c r="D38" s="32" t="s">
        <v>480</v>
      </c>
      <c r="E38" s="32" t="s">
        <v>561</v>
      </c>
      <c r="F38" s="32" t="s">
        <v>562</v>
      </c>
      <c r="G38" s="33">
        <v>43758</v>
      </c>
      <c r="H38" s="34">
        <v>43759.885687453701</v>
      </c>
      <c r="I38" s="32" t="s">
        <v>150</v>
      </c>
      <c r="J38" s="32" t="s">
        <v>151</v>
      </c>
      <c r="K38" s="12" t="s">
        <v>256</v>
      </c>
      <c r="M38" s="12" t="s">
        <v>256</v>
      </c>
    </row>
    <row r="39" spans="1:14" x14ac:dyDescent="0.25">
      <c r="A39">
        <v>2</v>
      </c>
      <c r="B39" s="32">
        <v>38</v>
      </c>
      <c r="C39" s="15">
        <v>76873</v>
      </c>
      <c r="D39" s="32" t="s">
        <v>480</v>
      </c>
      <c r="E39" s="32" t="s">
        <v>563</v>
      </c>
      <c r="F39" s="32" t="s">
        <v>564</v>
      </c>
      <c r="G39" s="33">
        <v>43758</v>
      </c>
      <c r="H39" s="34">
        <v>43758.656465277774</v>
      </c>
      <c r="I39" s="32" t="s">
        <v>30</v>
      </c>
      <c r="J39" s="32" t="s">
        <v>212</v>
      </c>
      <c r="K39" s="12" t="s">
        <v>256</v>
      </c>
      <c r="M39" s="12" t="s">
        <v>256</v>
      </c>
    </row>
    <row r="40" spans="1:14" x14ac:dyDescent="0.25">
      <c r="A40">
        <v>2</v>
      </c>
      <c r="B40">
        <v>39</v>
      </c>
      <c r="C40" s="15">
        <v>76874</v>
      </c>
      <c r="D40" t="s">
        <v>480</v>
      </c>
      <c r="E40" t="s">
        <v>565</v>
      </c>
      <c r="F40" t="s">
        <v>566</v>
      </c>
      <c r="G40" s="1">
        <v>43758</v>
      </c>
      <c r="H40" s="59">
        <v>43760.596706226854</v>
      </c>
      <c r="I40" t="s">
        <v>44</v>
      </c>
      <c r="J40" t="s">
        <v>393</v>
      </c>
      <c r="K40" s="12" t="s">
        <v>256</v>
      </c>
      <c r="M40" s="12" t="s">
        <v>256</v>
      </c>
    </row>
    <row r="41" spans="1:14" x14ac:dyDescent="0.25">
      <c r="A41">
        <v>2</v>
      </c>
      <c r="B41" s="32">
        <v>40</v>
      </c>
      <c r="C41" s="15">
        <v>76875</v>
      </c>
      <c r="D41" s="32" t="s">
        <v>480</v>
      </c>
      <c r="E41" s="32" t="s">
        <v>567</v>
      </c>
      <c r="F41" s="32" t="s">
        <v>568</v>
      </c>
      <c r="G41" s="33">
        <v>43758</v>
      </c>
      <c r="H41" s="59">
        <v>43758.827689467595</v>
      </c>
      <c r="I41" t="s">
        <v>36</v>
      </c>
      <c r="J41" t="s">
        <v>63</v>
      </c>
      <c r="K41" s="12" t="s">
        <v>256</v>
      </c>
      <c r="M41" s="12" t="s">
        <v>256</v>
      </c>
    </row>
    <row r="42" spans="1:14" x14ac:dyDescent="0.25">
      <c r="A42">
        <v>1</v>
      </c>
      <c r="B42" s="32">
        <v>41</v>
      </c>
      <c r="C42" s="60">
        <v>76876</v>
      </c>
      <c r="D42" s="32" t="s">
        <v>480</v>
      </c>
      <c r="E42" s="32" t="s">
        <v>569</v>
      </c>
      <c r="F42" s="32" t="s">
        <v>570</v>
      </c>
      <c r="G42" s="33">
        <v>43758</v>
      </c>
      <c r="H42" s="59">
        <v>43758.847630775461</v>
      </c>
      <c r="I42" t="s">
        <v>38</v>
      </c>
      <c r="J42" t="s">
        <v>39</v>
      </c>
      <c r="K42" t="s">
        <v>150</v>
      </c>
      <c r="L42" t="s">
        <v>151</v>
      </c>
      <c r="M42" s="12" t="s">
        <v>256</v>
      </c>
    </row>
    <row r="43" spans="1:14" x14ac:dyDescent="0.25">
      <c r="A43">
        <v>2</v>
      </c>
      <c r="B43" s="32">
        <v>42</v>
      </c>
      <c r="C43" s="15">
        <v>76877</v>
      </c>
      <c r="D43" s="32" t="s">
        <v>480</v>
      </c>
      <c r="E43" s="32" t="s">
        <v>482</v>
      </c>
      <c r="F43" s="32" t="s">
        <v>571</v>
      </c>
      <c r="G43" s="33">
        <v>43758</v>
      </c>
      <c r="H43" s="59">
        <v>43759.763327499997</v>
      </c>
      <c r="I43" t="s">
        <v>0</v>
      </c>
      <c r="J43" t="s">
        <v>37</v>
      </c>
      <c r="K43" s="12" t="s">
        <v>256</v>
      </c>
      <c r="M43" s="12" t="s">
        <v>256</v>
      </c>
    </row>
    <row r="44" spans="1:14" x14ac:dyDescent="0.25">
      <c r="A44">
        <v>2</v>
      </c>
      <c r="B44">
        <v>43</v>
      </c>
      <c r="C44" s="15">
        <v>76878</v>
      </c>
      <c r="D44" t="s">
        <v>480</v>
      </c>
      <c r="E44" t="s">
        <v>481</v>
      </c>
      <c r="F44" t="s">
        <v>572</v>
      </c>
      <c r="G44" s="1">
        <v>43758</v>
      </c>
      <c r="H44" s="59">
        <v>43759.519991944442</v>
      </c>
      <c r="I44" t="s">
        <v>74</v>
      </c>
      <c r="J44" t="s">
        <v>75</v>
      </c>
      <c r="K44" s="12" t="s">
        <v>256</v>
      </c>
      <c r="M44" s="12" t="s">
        <v>256</v>
      </c>
    </row>
    <row r="45" spans="1:14" x14ac:dyDescent="0.25">
      <c r="A45">
        <v>2</v>
      </c>
      <c r="B45">
        <v>44</v>
      </c>
      <c r="C45" s="15">
        <v>76879</v>
      </c>
      <c r="D45" t="s">
        <v>480</v>
      </c>
      <c r="E45" t="s">
        <v>573</v>
      </c>
      <c r="F45" t="s">
        <v>574</v>
      </c>
      <c r="G45" s="1">
        <v>43758</v>
      </c>
      <c r="H45" s="59">
        <v>43759.889148587965</v>
      </c>
      <c r="I45" t="s">
        <v>150</v>
      </c>
      <c r="J45" t="s">
        <v>151</v>
      </c>
      <c r="K45" s="12" t="s">
        <v>256</v>
      </c>
      <c r="M45" s="12" t="s">
        <v>256</v>
      </c>
    </row>
    <row r="46" spans="1:14" x14ac:dyDescent="0.25">
      <c r="A46">
        <v>1</v>
      </c>
      <c r="B46">
        <v>45</v>
      </c>
      <c r="C46" s="60">
        <v>76880</v>
      </c>
      <c r="D46" t="s">
        <v>480</v>
      </c>
      <c r="E46" t="s">
        <v>575</v>
      </c>
      <c r="F46" t="s">
        <v>576</v>
      </c>
      <c r="G46" s="1">
        <v>43758</v>
      </c>
      <c r="H46" s="59">
        <v>43759.765964166669</v>
      </c>
      <c r="I46" t="s">
        <v>0</v>
      </c>
      <c r="J46" t="s">
        <v>37</v>
      </c>
      <c r="K46" t="s">
        <v>410</v>
      </c>
      <c r="L46" t="s">
        <v>577</v>
      </c>
      <c r="M46" s="12" t="s">
        <v>256</v>
      </c>
    </row>
    <row r="47" spans="1:14" x14ac:dyDescent="0.25">
      <c r="B47">
        <v>46</v>
      </c>
      <c r="C47" s="32">
        <v>76881</v>
      </c>
      <c r="D47" t="s">
        <v>480</v>
      </c>
      <c r="E47" t="s">
        <v>578</v>
      </c>
      <c r="F47" t="s">
        <v>579</v>
      </c>
      <c r="G47" s="1">
        <v>43758</v>
      </c>
      <c r="H47" s="59">
        <v>43759.837875127312</v>
      </c>
      <c r="I47" t="s">
        <v>82</v>
      </c>
      <c r="J47" t="s">
        <v>83</v>
      </c>
      <c r="K47" t="s">
        <v>473</v>
      </c>
      <c r="L47" t="s">
        <v>474</v>
      </c>
      <c r="M47" t="s">
        <v>546</v>
      </c>
      <c r="N47" t="s">
        <v>222</v>
      </c>
    </row>
    <row r="48" spans="1:14" x14ac:dyDescent="0.25">
      <c r="B48">
        <v>48</v>
      </c>
      <c r="C48">
        <v>76883</v>
      </c>
      <c r="D48" t="s">
        <v>480</v>
      </c>
      <c r="E48" t="s">
        <v>582</v>
      </c>
      <c r="F48" t="s">
        <v>583</v>
      </c>
      <c r="G48" s="1">
        <v>43758</v>
      </c>
      <c r="H48" s="59">
        <v>43759.710362384256</v>
      </c>
      <c r="I48" t="s">
        <v>82</v>
      </c>
      <c r="J48" t="s">
        <v>83</v>
      </c>
      <c r="K48" t="s">
        <v>546</v>
      </c>
      <c r="L48" t="s">
        <v>222</v>
      </c>
      <c r="M48" t="s">
        <v>270</v>
      </c>
      <c r="N48" t="s">
        <v>48</v>
      </c>
    </row>
    <row r="49" spans="1:13" x14ac:dyDescent="0.25">
      <c r="A49">
        <v>2</v>
      </c>
      <c r="B49">
        <v>49</v>
      </c>
      <c r="C49" s="15">
        <v>76980</v>
      </c>
      <c r="D49" t="s">
        <v>584</v>
      </c>
      <c r="E49" t="s">
        <v>585</v>
      </c>
      <c r="F49" t="s">
        <v>586</v>
      </c>
      <c r="G49" s="1">
        <v>43758</v>
      </c>
      <c r="H49" s="59">
        <v>43761.35519480324</v>
      </c>
      <c r="I49" t="s">
        <v>456</v>
      </c>
      <c r="J49" t="s">
        <v>587</v>
      </c>
      <c r="K49" s="12" t="s">
        <v>256</v>
      </c>
      <c r="M49" s="12" t="s">
        <v>256</v>
      </c>
    </row>
    <row r="50" spans="1:13" x14ac:dyDescent="0.25">
      <c r="A50">
        <v>2</v>
      </c>
      <c r="B50">
        <v>50</v>
      </c>
      <c r="C50" s="15">
        <v>76981</v>
      </c>
      <c r="D50" t="s">
        <v>584</v>
      </c>
      <c r="E50" t="s">
        <v>588</v>
      </c>
      <c r="F50" t="s">
        <v>589</v>
      </c>
      <c r="G50" s="1">
        <v>43758</v>
      </c>
      <c r="I50" s="12" t="s">
        <v>249</v>
      </c>
      <c r="J50" t="s">
        <v>96</v>
      </c>
      <c r="K50" s="12" t="s">
        <v>256</v>
      </c>
      <c r="M50" s="12" t="s">
        <v>256</v>
      </c>
    </row>
    <row r="51" spans="1:13" x14ac:dyDescent="0.25">
      <c r="A51">
        <v>2</v>
      </c>
      <c r="B51">
        <v>51</v>
      </c>
      <c r="C51" s="15">
        <v>76982</v>
      </c>
      <c r="D51" t="s">
        <v>584</v>
      </c>
      <c r="E51" t="s">
        <v>590</v>
      </c>
      <c r="F51" t="s">
        <v>591</v>
      </c>
      <c r="G51" s="1">
        <v>43758</v>
      </c>
      <c r="H51" s="59">
        <v>43758.87767277778</v>
      </c>
      <c r="I51" t="s">
        <v>319</v>
      </c>
      <c r="J51" t="s">
        <v>592</v>
      </c>
      <c r="K51" s="12" t="s">
        <v>256</v>
      </c>
      <c r="M51" s="12" t="s">
        <v>256</v>
      </c>
    </row>
    <row r="52" spans="1:13" x14ac:dyDescent="0.25">
      <c r="A52">
        <v>2</v>
      </c>
      <c r="B52">
        <v>52</v>
      </c>
      <c r="C52" s="15">
        <v>76983</v>
      </c>
      <c r="D52" t="s">
        <v>584</v>
      </c>
      <c r="E52" t="s">
        <v>593</v>
      </c>
      <c r="F52" t="s">
        <v>594</v>
      </c>
      <c r="G52" s="1">
        <v>43758</v>
      </c>
      <c r="H52" s="59">
        <v>43761.353418125</v>
      </c>
      <c r="I52" t="s">
        <v>456</v>
      </c>
      <c r="J52" t="s">
        <v>587</v>
      </c>
      <c r="K52" s="12" t="s">
        <v>256</v>
      </c>
      <c r="M52" s="12" t="s">
        <v>256</v>
      </c>
    </row>
    <row r="53" spans="1:13" x14ac:dyDescent="0.25">
      <c r="A53">
        <v>1</v>
      </c>
      <c r="B53">
        <v>53</v>
      </c>
      <c r="C53" s="60">
        <v>76984</v>
      </c>
      <c r="D53" t="s">
        <v>584</v>
      </c>
      <c r="E53" t="s">
        <v>595</v>
      </c>
      <c r="F53" t="s">
        <v>596</v>
      </c>
      <c r="G53" s="1">
        <v>43758</v>
      </c>
      <c r="H53" s="59">
        <v>43762.357263275466</v>
      </c>
      <c r="I53" t="s">
        <v>546</v>
      </c>
      <c r="J53" t="s">
        <v>222</v>
      </c>
      <c r="K53" t="s">
        <v>473</v>
      </c>
      <c r="L53" t="s">
        <v>474</v>
      </c>
      <c r="M53" s="12" t="s">
        <v>256</v>
      </c>
    </row>
    <row r="54" spans="1:13" x14ac:dyDescent="0.25">
      <c r="A54">
        <f>SUM(A3:A53)</f>
        <v>80</v>
      </c>
      <c r="B54" t="s">
        <v>597</v>
      </c>
    </row>
    <row r="56" spans="1:13" x14ac:dyDescent="0.25">
      <c r="B56" s="32">
        <v>25</v>
      </c>
      <c r="C56" s="32">
        <v>76528</v>
      </c>
      <c r="D56" s="32" t="s">
        <v>477</v>
      </c>
      <c r="E56" s="32" t="s">
        <v>535</v>
      </c>
      <c r="F56" s="32" t="s">
        <v>536</v>
      </c>
      <c r="G56" s="33">
        <v>43758</v>
      </c>
    </row>
    <row r="57" spans="1:13" x14ac:dyDescent="0.25">
      <c r="C57">
        <v>76882</v>
      </c>
      <c r="D57" t="s">
        <v>480</v>
      </c>
      <c r="E57" t="s">
        <v>580</v>
      </c>
      <c r="F57" t="s">
        <v>581</v>
      </c>
      <c r="G57" s="1">
        <v>43758</v>
      </c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B37" zoomScaleNormal="100" workbookViewId="0">
      <selection activeCell="H2" sqref="H2:H52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6" t="s">
        <v>99</v>
      </c>
      <c r="C1" s="56"/>
      <c r="D1" s="56"/>
      <c r="E1" s="57" t="s">
        <v>166</v>
      </c>
      <c r="F1" s="57"/>
      <c r="G1" s="6"/>
      <c r="H1" s="6"/>
      <c r="I1" s="57" t="s">
        <v>167</v>
      </c>
      <c r="J1" s="57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32">
        <v>76025</v>
      </c>
      <c r="C2" s="32" t="s">
        <v>16</v>
      </c>
      <c r="D2" s="32" t="s">
        <v>17</v>
      </c>
      <c r="E2" s="32">
        <v>76025</v>
      </c>
      <c r="F2" t="s">
        <v>483</v>
      </c>
      <c r="G2" t="s">
        <v>484</v>
      </c>
      <c r="H2" s="32">
        <v>76025</v>
      </c>
      <c r="I2" t="s">
        <v>54</v>
      </c>
      <c r="J2" t="s">
        <v>55</v>
      </c>
      <c r="K2" s="32">
        <v>1</v>
      </c>
      <c r="L2" s="32">
        <v>1</v>
      </c>
      <c r="M2" s="32">
        <v>1</v>
      </c>
      <c r="N2" s="32"/>
      <c r="O2" s="32"/>
      <c r="P2">
        <f t="shared" ref="P2:P26" si="0">SUM(L2:O2)</f>
        <v>2</v>
      </c>
      <c r="Q2">
        <f>+N2+O2</f>
        <v>0</v>
      </c>
    </row>
    <row r="3" spans="1:17" x14ac:dyDescent="0.25">
      <c r="A3" s="32"/>
      <c r="B3" s="60">
        <v>76026</v>
      </c>
      <c r="C3" s="12" t="s">
        <v>483</v>
      </c>
      <c r="D3" s="32" t="s">
        <v>484</v>
      </c>
      <c r="E3" s="60">
        <v>76026</v>
      </c>
      <c r="F3" t="s">
        <v>60</v>
      </c>
      <c r="G3" t="s">
        <v>61</v>
      </c>
      <c r="H3" s="60">
        <v>76026</v>
      </c>
      <c r="I3" s="12" t="s">
        <v>256</v>
      </c>
      <c r="K3" s="32">
        <v>1</v>
      </c>
      <c r="L3" s="32">
        <v>1</v>
      </c>
      <c r="M3" s="32"/>
      <c r="N3" s="32"/>
      <c r="O3" s="32">
        <v>1</v>
      </c>
      <c r="P3">
        <f t="shared" si="0"/>
        <v>2</v>
      </c>
      <c r="Q3">
        <f t="shared" ref="Q3:Q61" si="1">+N3+O3</f>
        <v>1</v>
      </c>
    </row>
    <row r="4" spans="1:17" x14ac:dyDescent="0.25">
      <c r="A4" s="32"/>
      <c r="B4" s="32">
        <v>76027</v>
      </c>
      <c r="C4" s="12" t="s">
        <v>483</v>
      </c>
      <c r="D4" s="32" t="s">
        <v>484</v>
      </c>
      <c r="E4" s="32">
        <v>76027</v>
      </c>
      <c r="F4" t="s">
        <v>189</v>
      </c>
      <c r="G4" t="s">
        <v>190</v>
      </c>
      <c r="H4" s="32">
        <v>76027</v>
      </c>
      <c r="I4" t="s">
        <v>546</v>
      </c>
      <c r="J4" t="s">
        <v>190</v>
      </c>
      <c r="K4" s="32">
        <v>1</v>
      </c>
      <c r="L4" s="32">
        <v>1</v>
      </c>
      <c r="M4" s="32">
        <v>1</v>
      </c>
      <c r="N4" s="32"/>
      <c r="O4" s="32"/>
      <c r="P4">
        <f t="shared" si="0"/>
        <v>2</v>
      </c>
      <c r="Q4">
        <f t="shared" si="1"/>
        <v>0</v>
      </c>
    </row>
    <row r="5" spans="1:17" x14ac:dyDescent="0.25">
      <c r="A5" s="32"/>
      <c r="B5" s="15">
        <v>76154</v>
      </c>
      <c r="C5" s="32" t="s">
        <v>0</v>
      </c>
      <c r="D5" s="32" t="s">
        <v>37</v>
      </c>
      <c r="E5" s="15">
        <v>76154</v>
      </c>
      <c r="F5" s="12" t="s">
        <v>256</v>
      </c>
      <c r="H5" s="15">
        <v>76154</v>
      </c>
      <c r="I5" s="12" t="s">
        <v>256</v>
      </c>
      <c r="K5" s="32">
        <v>1</v>
      </c>
      <c r="L5" s="32"/>
      <c r="M5" s="32"/>
      <c r="N5" s="32">
        <v>1</v>
      </c>
      <c r="O5" s="32">
        <v>1</v>
      </c>
      <c r="P5">
        <f t="shared" si="0"/>
        <v>2</v>
      </c>
      <c r="Q5">
        <f t="shared" si="1"/>
        <v>2</v>
      </c>
    </row>
    <row r="6" spans="1:17" x14ac:dyDescent="0.25">
      <c r="A6" s="32"/>
      <c r="B6" s="15">
        <v>76155</v>
      </c>
      <c r="C6" s="32" t="s">
        <v>54</v>
      </c>
      <c r="D6" s="32" t="s">
        <v>55</v>
      </c>
      <c r="E6" s="15">
        <v>76155</v>
      </c>
      <c r="F6" s="12" t="s">
        <v>256</v>
      </c>
      <c r="H6" s="15">
        <v>76155</v>
      </c>
      <c r="I6" s="12" t="s">
        <v>256</v>
      </c>
      <c r="K6" s="32">
        <v>1</v>
      </c>
      <c r="L6" s="32"/>
      <c r="M6" s="32"/>
      <c r="N6" s="32">
        <v>1</v>
      </c>
      <c r="O6" s="32">
        <v>1</v>
      </c>
      <c r="P6">
        <f t="shared" si="0"/>
        <v>2</v>
      </c>
      <c r="Q6">
        <f t="shared" si="1"/>
        <v>2</v>
      </c>
    </row>
    <row r="7" spans="1:17" x14ac:dyDescent="0.25">
      <c r="A7" s="32"/>
      <c r="B7" s="60">
        <v>76156</v>
      </c>
      <c r="C7" s="32" t="s">
        <v>38</v>
      </c>
      <c r="D7" s="32" t="s">
        <v>39</v>
      </c>
      <c r="E7" s="60">
        <v>76156</v>
      </c>
      <c r="F7" t="s">
        <v>54</v>
      </c>
      <c r="G7" t="s">
        <v>55</v>
      </c>
      <c r="H7" s="60">
        <v>76156</v>
      </c>
      <c r="I7" s="12" t="s">
        <v>256</v>
      </c>
      <c r="K7" s="32">
        <v>1</v>
      </c>
      <c r="L7" s="32">
        <v>1</v>
      </c>
      <c r="M7" s="32"/>
      <c r="N7" s="32"/>
      <c r="O7" s="32">
        <v>1</v>
      </c>
      <c r="P7">
        <f t="shared" si="0"/>
        <v>2</v>
      </c>
      <c r="Q7">
        <f t="shared" si="1"/>
        <v>1</v>
      </c>
    </row>
    <row r="8" spans="1:17" x14ac:dyDescent="0.25">
      <c r="A8" s="32"/>
      <c r="B8" s="15">
        <v>76157</v>
      </c>
      <c r="C8" s="32" t="s">
        <v>0</v>
      </c>
      <c r="D8" s="32" t="s">
        <v>37</v>
      </c>
      <c r="E8" s="15">
        <v>76157</v>
      </c>
      <c r="F8" s="12" t="s">
        <v>256</v>
      </c>
      <c r="H8" s="15">
        <v>76157</v>
      </c>
      <c r="I8" s="12" t="s">
        <v>256</v>
      </c>
      <c r="K8" s="32">
        <v>1</v>
      </c>
      <c r="L8" s="32"/>
      <c r="M8" s="32"/>
      <c r="N8" s="32">
        <v>1</v>
      </c>
      <c r="O8" s="32">
        <v>1</v>
      </c>
      <c r="P8">
        <f t="shared" si="0"/>
        <v>2</v>
      </c>
      <c r="Q8">
        <f t="shared" si="1"/>
        <v>2</v>
      </c>
    </row>
    <row r="9" spans="1:17" x14ac:dyDescent="0.25">
      <c r="A9" s="32"/>
      <c r="B9" s="15">
        <v>76159</v>
      </c>
      <c r="C9" s="32" t="s">
        <v>47</v>
      </c>
      <c r="D9" s="32" t="s">
        <v>260</v>
      </c>
      <c r="E9" s="15">
        <v>76159</v>
      </c>
      <c r="F9" s="12" t="s">
        <v>256</v>
      </c>
      <c r="H9" s="15">
        <v>76159</v>
      </c>
      <c r="I9" s="12" t="s">
        <v>256</v>
      </c>
      <c r="K9" s="32">
        <v>1</v>
      </c>
      <c r="L9" s="32"/>
      <c r="M9" s="32"/>
      <c r="N9" s="32">
        <v>1</v>
      </c>
      <c r="O9" s="32">
        <v>1</v>
      </c>
      <c r="P9">
        <f t="shared" si="0"/>
        <v>2</v>
      </c>
      <c r="Q9">
        <f t="shared" si="1"/>
        <v>2</v>
      </c>
    </row>
    <row r="10" spans="1:17" x14ac:dyDescent="0.25">
      <c r="A10" s="32"/>
      <c r="B10" s="15">
        <v>76160</v>
      </c>
      <c r="C10" s="12" t="s">
        <v>363</v>
      </c>
      <c r="D10" s="32" t="s">
        <v>364</v>
      </c>
      <c r="E10" s="15">
        <v>76160</v>
      </c>
      <c r="F10" s="12" t="s">
        <v>256</v>
      </c>
      <c r="H10" s="15">
        <v>76160</v>
      </c>
      <c r="I10" s="12" t="s">
        <v>256</v>
      </c>
      <c r="K10" s="32">
        <v>1</v>
      </c>
      <c r="L10" s="32"/>
      <c r="M10" s="32"/>
      <c r="N10" s="32">
        <v>1</v>
      </c>
      <c r="O10" s="32">
        <v>1</v>
      </c>
      <c r="P10">
        <f t="shared" si="0"/>
        <v>2</v>
      </c>
      <c r="Q10">
        <f t="shared" si="1"/>
        <v>2</v>
      </c>
    </row>
    <row r="11" spans="1:17" x14ac:dyDescent="0.25">
      <c r="A11" s="32"/>
      <c r="B11" s="15">
        <v>76161</v>
      </c>
      <c r="C11" s="32" t="s">
        <v>47</v>
      </c>
      <c r="D11" s="32" t="s">
        <v>260</v>
      </c>
      <c r="E11" s="15">
        <v>76161</v>
      </c>
      <c r="F11" s="12" t="s">
        <v>256</v>
      </c>
      <c r="H11" s="15">
        <v>76161</v>
      </c>
      <c r="I11" s="12" t="s">
        <v>256</v>
      </c>
      <c r="K11" s="32">
        <v>1</v>
      </c>
      <c r="L11" s="32"/>
      <c r="M11" s="32"/>
      <c r="N11" s="32">
        <v>1</v>
      </c>
      <c r="O11" s="32">
        <v>1</v>
      </c>
      <c r="P11">
        <f t="shared" si="0"/>
        <v>2</v>
      </c>
      <c r="Q11">
        <f t="shared" si="1"/>
        <v>2</v>
      </c>
    </row>
    <row r="12" spans="1:17" x14ac:dyDescent="0.25">
      <c r="A12" s="32"/>
      <c r="B12" s="32">
        <v>76162</v>
      </c>
      <c r="C12" s="32" t="s">
        <v>191</v>
      </c>
      <c r="D12" s="32" t="s">
        <v>128</v>
      </c>
      <c r="E12" s="32">
        <v>76162</v>
      </c>
      <c r="F12" t="s">
        <v>60</v>
      </c>
      <c r="G12" t="s">
        <v>61</v>
      </c>
      <c r="H12" s="32">
        <v>76162</v>
      </c>
      <c r="I12" t="s">
        <v>38</v>
      </c>
      <c r="J12" t="s">
        <v>39</v>
      </c>
      <c r="K12" s="32">
        <v>1</v>
      </c>
      <c r="L12" s="32">
        <v>1</v>
      </c>
      <c r="M12" s="32">
        <v>1</v>
      </c>
      <c r="N12" s="32"/>
      <c r="O12" s="32"/>
      <c r="P12">
        <f t="shared" si="0"/>
        <v>2</v>
      </c>
      <c r="Q12">
        <f t="shared" si="1"/>
        <v>0</v>
      </c>
    </row>
    <row r="13" spans="1:17" x14ac:dyDescent="0.25">
      <c r="A13" s="32"/>
      <c r="B13" s="15">
        <v>76324</v>
      </c>
      <c r="C13" s="32" t="s">
        <v>26</v>
      </c>
      <c r="D13" s="32" t="s">
        <v>76</v>
      </c>
      <c r="E13" s="15">
        <v>76324</v>
      </c>
      <c r="F13" s="12" t="s">
        <v>256</v>
      </c>
      <c r="H13" s="15">
        <v>76324</v>
      </c>
      <c r="I13" s="12" t="s">
        <v>256</v>
      </c>
      <c r="K13" s="32">
        <v>1</v>
      </c>
      <c r="L13" s="32"/>
      <c r="M13" s="32"/>
      <c r="N13" s="32">
        <v>1</v>
      </c>
      <c r="O13" s="32">
        <v>1</v>
      </c>
      <c r="P13">
        <f t="shared" si="0"/>
        <v>2</v>
      </c>
      <c r="Q13">
        <f t="shared" si="1"/>
        <v>2</v>
      </c>
    </row>
    <row r="14" spans="1:17" x14ac:dyDescent="0.25">
      <c r="A14" s="32"/>
      <c r="B14" s="15">
        <v>76325</v>
      </c>
      <c r="C14" s="32" t="s">
        <v>26</v>
      </c>
      <c r="D14" s="32" t="s">
        <v>76</v>
      </c>
      <c r="E14" s="15">
        <v>76325</v>
      </c>
      <c r="F14" s="12" t="s">
        <v>256</v>
      </c>
      <c r="H14" s="15">
        <v>76325</v>
      </c>
      <c r="I14" s="12" t="s">
        <v>256</v>
      </c>
      <c r="K14" s="32">
        <v>1</v>
      </c>
      <c r="L14" s="32"/>
      <c r="M14" s="32"/>
      <c r="N14" s="32">
        <v>1</v>
      </c>
      <c r="O14" s="32">
        <v>1</v>
      </c>
      <c r="P14">
        <f t="shared" si="0"/>
        <v>2</v>
      </c>
      <c r="Q14">
        <f t="shared" si="1"/>
        <v>2</v>
      </c>
    </row>
    <row r="15" spans="1:17" x14ac:dyDescent="0.25">
      <c r="A15" s="32"/>
      <c r="B15" s="15">
        <v>76326</v>
      </c>
      <c r="C15" s="32" t="s">
        <v>36</v>
      </c>
      <c r="D15" s="32" t="s">
        <v>63</v>
      </c>
      <c r="E15" s="15">
        <v>76326</v>
      </c>
      <c r="F15" s="12" t="s">
        <v>256</v>
      </c>
      <c r="H15" s="15">
        <v>76326</v>
      </c>
      <c r="I15" s="12" t="s">
        <v>256</v>
      </c>
      <c r="K15" s="32">
        <v>1</v>
      </c>
      <c r="L15" s="32"/>
      <c r="M15" s="32"/>
      <c r="N15" s="32">
        <v>1</v>
      </c>
      <c r="O15" s="32">
        <v>1</v>
      </c>
      <c r="P15">
        <f t="shared" si="0"/>
        <v>2</v>
      </c>
      <c r="Q15">
        <f t="shared" si="1"/>
        <v>2</v>
      </c>
    </row>
    <row r="16" spans="1:17" x14ac:dyDescent="0.25">
      <c r="A16" s="32"/>
      <c r="B16" s="15">
        <v>76369</v>
      </c>
      <c r="C16" s="12" t="s">
        <v>546</v>
      </c>
      <c r="D16" s="32" t="s">
        <v>190</v>
      </c>
      <c r="E16" s="15">
        <v>76369</v>
      </c>
      <c r="F16" s="12" t="s">
        <v>256</v>
      </c>
      <c r="H16" s="15">
        <v>76369</v>
      </c>
      <c r="I16" s="12" t="s">
        <v>256</v>
      </c>
      <c r="K16" s="32">
        <v>1</v>
      </c>
      <c r="L16" s="32"/>
      <c r="M16" s="32"/>
      <c r="N16" s="32">
        <v>1</v>
      </c>
      <c r="O16" s="32">
        <v>1</v>
      </c>
      <c r="P16">
        <f t="shared" si="0"/>
        <v>2</v>
      </c>
      <c r="Q16">
        <f t="shared" si="1"/>
        <v>2</v>
      </c>
    </row>
    <row r="17" spans="1:17" x14ac:dyDescent="0.25">
      <c r="A17" s="32"/>
      <c r="B17" s="15">
        <v>76370</v>
      </c>
      <c r="C17" s="32" t="s">
        <v>438</v>
      </c>
      <c r="D17" s="32" t="s">
        <v>439</v>
      </c>
      <c r="E17" s="15">
        <v>76370</v>
      </c>
      <c r="F17" s="12" t="s">
        <v>256</v>
      </c>
      <c r="H17" s="15">
        <v>76370</v>
      </c>
      <c r="I17" s="12" t="s">
        <v>256</v>
      </c>
      <c r="K17" s="32">
        <v>1</v>
      </c>
      <c r="L17" s="32"/>
      <c r="M17" s="32"/>
      <c r="N17" s="32">
        <v>1</v>
      </c>
      <c r="O17" s="32">
        <v>1</v>
      </c>
      <c r="P17">
        <f t="shared" si="0"/>
        <v>2</v>
      </c>
      <c r="Q17">
        <f t="shared" si="1"/>
        <v>2</v>
      </c>
    </row>
    <row r="18" spans="1:17" x14ac:dyDescent="0.25">
      <c r="A18" s="32"/>
      <c r="B18" s="60">
        <v>76498</v>
      </c>
      <c r="C18" s="32" t="s">
        <v>400</v>
      </c>
      <c r="D18" s="32" t="s">
        <v>522</v>
      </c>
      <c r="E18" s="60">
        <v>76498</v>
      </c>
      <c r="F18" t="s">
        <v>357</v>
      </c>
      <c r="G18" t="s">
        <v>371</v>
      </c>
      <c r="H18" s="60">
        <v>76498</v>
      </c>
      <c r="I18" s="12" t="s">
        <v>256</v>
      </c>
      <c r="K18" s="32">
        <v>1</v>
      </c>
      <c r="L18" s="32">
        <v>1</v>
      </c>
      <c r="M18" s="32"/>
      <c r="N18" s="32"/>
      <c r="O18" s="32">
        <v>1</v>
      </c>
      <c r="P18">
        <f t="shared" si="0"/>
        <v>2</v>
      </c>
      <c r="Q18">
        <f t="shared" si="1"/>
        <v>1</v>
      </c>
    </row>
    <row r="19" spans="1:17" x14ac:dyDescent="0.25">
      <c r="A19" s="32"/>
      <c r="B19" s="15">
        <v>76499</v>
      </c>
      <c r="C19" s="32" t="s">
        <v>189</v>
      </c>
      <c r="D19" s="32" t="s">
        <v>190</v>
      </c>
      <c r="E19" s="15">
        <v>76499</v>
      </c>
      <c r="F19" s="12" t="s">
        <v>256</v>
      </c>
      <c r="H19" s="15">
        <v>76499</v>
      </c>
      <c r="I19" s="12" t="s">
        <v>256</v>
      </c>
      <c r="K19" s="32">
        <v>1</v>
      </c>
      <c r="L19" s="32"/>
      <c r="M19" s="32"/>
      <c r="N19" s="32">
        <v>1</v>
      </c>
      <c r="O19" s="32">
        <v>1</v>
      </c>
      <c r="P19">
        <f t="shared" si="0"/>
        <v>2</v>
      </c>
      <c r="Q19">
        <f t="shared" si="1"/>
        <v>2</v>
      </c>
    </row>
    <row r="20" spans="1:17" x14ac:dyDescent="0.25">
      <c r="A20" s="32"/>
      <c r="B20" s="15">
        <v>76500</v>
      </c>
      <c r="C20" s="32" t="s">
        <v>400</v>
      </c>
      <c r="D20" s="32" t="s">
        <v>522</v>
      </c>
      <c r="E20" s="15">
        <v>76500</v>
      </c>
      <c r="F20" s="12" t="s">
        <v>256</v>
      </c>
      <c r="H20" s="15">
        <v>76500</v>
      </c>
      <c r="I20" s="12" t="s">
        <v>256</v>
      </c>
      <c r="K20" s="32">
        <v>1</v>
      </c>
      <c r="L20" s="32"/>
      <c r="M20" s="32"/>
      <c r="N20" s="32">
        <v>1</v>
      </c>
      <c r="O20" s="32">
        <v>1</v>
      </c>
      <c r="P20">
        <f t="shared" si="0"/>
        <v>2</v>
      </c>
      <c r="Q20">
        <f t="shared" si="1"/>
        <v>2</v>
      </c>
    </row>
    <row r="21" spans="1:17" x14ac:dyDescent="0.25">
      <c r="A21" s="32"/>
      <c r="B21" s="60">
        <v>76501</v>
      </c>
      <c r="C21" s="32" t="s">
        <v>438</v>
      </c>
      <c r="D21" s="32" t="s">
        <v>439</v>
      </c>
      <c r="E21" s="60">
        <v>76501</v>
      </c>
      <c r="F21" t="s">
        <v>357</v>
      </c>
      <c r="G21" t="s">
        <v>371</v>
      </c>
      <c r="H21" s="60">
        <v>76501</v>
      </c>
      <c r="I21" s="12" t="s">
        <v>256</v>
      </c>
      <c r="K21" s="32">
        <v>1</v>
      </c>
      <c r="L21" s="32">
        <v>1</v>
      </c>
      <c r="M21" s="32"/>
      <c r="N21" s="32"/>
      <c r="O21" s="32">
        <v>1</v>
      </c>
      <c r="P21">
        <f t="shared" si="0"/>
        <v>2</v>
      </c>
      <c r="Q21">
        <f t="shared" si="1"/>
        <v>1</v>
      </c>
    </row>
    <row r="22" spans="1:17" x14ac:dyDescent="0.25">
      <c r="A22" s="32"/>
      <c r="B22" s="15">
        <v>76502</v>
      </c>
      <c r="C22" s="32" t="s">
        <v>400</v>
      </c>
      <c r="D22" s="32" t="s">
        <v>522</v>
      </c>
      <c r="E22" s="15">
        <v>76502</v>
      </c>
      <c r="F22" s="12" t="s">
        <v>256</v>
      </c>
      <c r="H22" s="15">
        <v>76502</v>
      </c>
      <c r="I22" s="12" t="s">
        <v>256</v>
      </c>
      <c r="K22" s="32">
        <v>1</v>
      </c>
      <c r="L22" s="32"/>
      <c r="M22" s="32"/>
      <c r="N22" s="32">
        <v>1</v>
      </c>
      <c r="O22" s="32">
        <v>1</v>
      </c>
      <c r="P22">
        <f t="shared" si="0"/>
        <v>2</v>
      </c>
      <c r="Q22">
        <f t="shared" si="1"/>
        <v>2</v>
      </c>
    </row>
    <row r="23" spans="1:17" x14ac:dyDescent="0.25">
      <c r="A23" s="32"/>
      <c r="B23" s="15">
        <v>76503</v>
      </c>
      <c r="C23" s="12" t="s">
        <v>249</v>
      </c>
      <c r="D23" s="32" t="s">
        <v>96</v>
      </c>
      <c r="E23" s="15">
        <v>76503</v>
      </c>
      <c r="F23" s="12" t="s">
        <v>256</v>
      </c>
      <c r="H23" s="15">
        <v>76503</v>
      </c>
      <c r="I23" s="12" t="s">
        <v>256</v>
      </c>
      <c r="K23" s="32">
        <v>1</v>
      </c>
      <c r="L23" s="32"/>
      <c r="M23" s="32"/>
      <c r="N23" s="32">
        <v>1</v>
      </c>
      <c r="O23" s="32">
        <v>1</v>
      </c>
      <c r="P23">
        <f t="shared" si="0"/>
        <v>2</v>
      </c>
      <c r="Q23">
        <f t="shared" si="1"/>
        <v>2</v>
      </c>
    </row>
    <row r="24" spans="1:17" x14ac:dyDescent="0.25">
      <c r="A24" s="32"/>
      <c r="B24" s="15">
        <v>76504</v>
      </c>
      <c r="C24" s="32" t="s">
        <v>400</v>
      </c>
      <c r="D24" s="32" t="s">
        <v>522</v>
      </c>
      <c r="E24" s="15">
        <v>76504</v>
      </c>
      <c r="F24" s="12" t="s">
        <v>256</v>
      </c>
      <c r="H24" s="15">
        <v>76504</v>
      </c>
      <c r="I24" s="12" t="s">
        <v>256</v>
      </c>
      <c r="K24" s="32">
        <v>1</v>
      </c>
      <c r="L24" s="32"/>
      <c r="M24" s="32"/>
      <c r="N24" s="32">
        <v>1</v>
      </c>
      <c r="O24" s="32">
        <v>1</v>
      </c>
      <c r="P24">
        <f t="shared" si="0"/>
        <v>2</v>
      </c>
      <c r="Q24">
        <f t="shared" si="1"/>
        <v>2</v>
      </c>
    </row>
    <row r="25" spans="1:17" x14ac:dyDescent="0.25">
      <c r="A25" s="32"/>
      <c r="B25" s="15">
        <v>76505</v>
      </c>
      <c r="C25" s="32" t="s">
        <v>207</v>
      </c>
      <c r="D25" s="32" t="s">
        <v>208</v>
      </c>
      <c r="E25" s="15">
        <v>76505</v>
      </c>
      <c r="F25" s="12" t="s">
        <v>256</v>
      </c>
      <c r="H25" s="15">
        <v>76505</v>
      </c>
      <c r="I25" s="12" t="s">
        <v>256</v>
      </c>
      <c r="K25" s="32">
        <v>1</v>
      </c>
      <c r="L25" s="32"/>
      <c r="M25" s="32"/>
      <c r="N25" s="32">
        <v>1</v>
      </c>
      <c r="O25" s="32">
        <v>1</v>
      </c>
      <c r="P25">
        <f t="shared" si="0"/>
        <v>2</v>
      </c>
      <c r="Q25">
        <f t="shared" si="1"/>
        <v>2</v>
      </c>
    </row>
    <row r="26" spans="1:17" x14ac:dyDescent="0.25">
      <c r="A26" s="32"/>
      <c r="B26" s="15">
        <v>76672</v>
      </c>
      <c r="C26" s="32" t="s">
        <v>38</v>
      </c>
      <c r="D26" s="32" t="s">
        <v>39</v>
      </c>
      <c r="E26" s="15">
        <v>76672</v>
      </c>
      <c r="F26" s="12" t="s">
        <v>256</v>
      </c>
      <c r="H26" s="15">
        <v>76672</v>
      </c>
      <c r="I26" s="12" t="s">
        <v>256</v>
      </c>
      <c r="K26" s="32">
        <v>1</v>
      </c>
      <c r="L26" s="32"/>
      <c r="M26" s="32"/>
      <c r="N26" s="32">
        <v>1</v>
      </c>
      <c r="O26" s="32">
        <v>1</v>
      </c>
      <c r="P26">
        <f t="shared" si="0"/>
        <v>2</v>
      </c>
      <c r="Q26">
        <f t="shared" si="1"/>
        <v>2</v>
      </c>
    </row>
    <row r="27" spans="1:17" x14ac:dyDescent="0.25">
      <c r="A27" s="32"/>
      <c r="B27" s="15">
        <v>76673</v>
      </c>
      <c r="C27" s="32" t="s">
        <v>446</v>
      </c>
      <c r="D27" s="32" t="s">
        <v>447</v>
      </c>
      <c r="E27" s="15">
        <v>76673</v>
      </c>
      <c r="F27" s="12" t="s">
        <v>256</v>
      </c>
      <c r="H27" s="15">
        <v>76673</v>
      </c>
      <c r="I27" s="12" t="s">
        <v>256</v>
      </c>
      <c r="K27" s="32">
        <v>1</v>
      </c>
      <c r="L27" s="32"/>
      <c r="M27" s="32"/>
      <c r="N27" s="32">
        <v>1</v>
      </c>
      <c r="O27" s="32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2"/>
      <c r="B28" s="60">
        <v>76674</v>
      </c>
      <c r="C28" s="12" t="s">
        <v>546</v>
      </c>
      <c r="D28" s="32" t="s">
        <v>190</v>
      </c>
      <c r="E28" s="60">
        <v>76674</v>
      </c>
      <c r="F28" t="s">
        <v>189</v>
      </c>
      <c r="G28" t="s">
        <v>190</v>
      </c>
      <c r="H28" s="60">
        <v>76674</v>
      </c>
      <c r="I28" s="12" t="s">
        <v>256</v>
      </c>
      <c r="K28" s="32">
        <v>1</v>
      </c>
      <c r="L28" s="32">
        <v>1</v>
      </c>
      <c r="M28" s="32"/>
      <c r="N28" s="32"/>
      <c r="O28" s="32">
        <v>1</v>
      </c>
      <c r="P28">
        <f t="shared" si="2"/>
        <v>2</v>
      </c>
      <c r="Q28">
        <f t="shared" si="1"/>
        <v>1</v>
      </c>
    </row>
    <row r="29" spans="1:17" x14ac:dyDescent="0.25">
      <c r="A29" s="32"/>
      <c r="B29" s="60">
        <v>76675</v>
      </c>
      <c r="C29" s="32" t="s">
        <v>189</v>
      </c>
      <c r="D29" s="32" t="s">
        <v>190</v>
      </c>
      <c r="E29" s="60">
        <v>76675</v>
      </c>
      <c r="F29" t="s">
        <v>546</v>
      </c>
      <c r="G29" t="s">
        <v>190</v>
      </c>
      <c r="H29" s="60">
        <v>76675</v>
      </c>
      <c r="I29" s="12" t="s">
        <v>256</v>
      </c>
      <c r="K29" s="32">
        <v>1</v>
      </c>
      <c r="L29" s="32">
        <v>1</v>
      </c>
      <c r="M29" s="32"/>
      <c r="N29" s="32"/>
      <c r="O29" s="32">
        <v>1</v>
      </c>
      <c r="P29">
        <f t="shared" si="2"/>
        <v>2</v>
      </c>
      <c r="Q29">
        <f t="shared" si="1"/>
        <v>1</v>
      </c>
    </row>
    <row r="30" spans="1:17" x14ac:dyDescent="0.25">
      <c r="A30" s="32"/>
      <c r="B30" s="15">
        <v>76676</v>
      </c>
      <c r="C30" s="32" t="s">
        <v>446</v>
      </c>
      <c r="D30" s="32" t="s">
        <v>447</v>
      </c>
      <c r="E30" s="15">
        <v>76676</v>
      </c>
      <c r="F30" s="12" t="s">
        <v>256</v>
      </c>
      <c r="H30" s="15">
        <v>76676</v>
      </c>
      <c r="I30" s="12" t="s">
        <v>256</v>
      </c>
      <c r="K30" s="32">
        <v>1</v>
      </c>
      <c r="L30" s="32"/>
      <c r="M30" s="32"/>
      <c r="N30" s="32">
        <v>1</v>
      </c>
      <c r="O30" s="32">
        <v>1</v>
      </c>
      <c r="P30">
        <f t="shared" si="2"/>
        <v>2</v>
      </c>
      <c r="Q30">
        <f t="shared" si="1"/>
        <v>2</v>
      </c>
    </row>
    <row r="31" spans="1:17" x14ac:dyDescent="0.25">
      <c r="A31" s="32"/>
      <c r="B31" s="15">
        <v>76677</v>
      </c>
      <c r="C31" s="32" t="s">
        <v>44</v>
      </c>
      <c r="D31" s="32" t="s">
        <v>393</v>
      </c>
      <c r="E31" s="15">
        <v>76677</v>
      </c>
      <c r="F31" s="12" t="s">
        <v>256</v>
      </c>
      <c r="H31" s="15">
        <v>76677</v>
      </c>
      <c r="I31" s="12" t="s">
        <v>256</v>
      </c>
      <c r="K31" s="32">
        <v>1</v>
      </c>
      <c r="L31" s="32"/>
      <c r="M31" s="32"/>
      <c r="N31" s="32">
        <v>1</v>
      </c>
      <c r="O31" s="32">
        <v>1</v>
      </c>
      <c r="P31">
        <f t="shared" si="2"/>
        <v>2</v>
      </c>
      <c r="Q31">
        <f t="shared" si="1"/>
        <v>2</v>
      </c>
    </row>
    <row r="32" spans="1:17" x14ac:dyDescent="0.25">
      <c r="A32" s="32"/>
      <c r="B32" s="60">
        <v>76678</v>
      </c>
      <c r="C32" s="12" t="s">
        <v>363</v>
      </c>
      <c r="D32" s="32" t="s">
        <v>364</v>
      </c>
      <c r="E32" s="60">
        <v>76678</v>
      </c>
      <c r="F32" t="s">
        <v>446</v>
      </c>
      <c r="G32" t="s">
        <v>447</v>
      </c>
      <c r="H32" s="60">
        <v>76678</v>
      </c>
      <c r="I32" s="12" t="s">
        <v>256</v>
      </c>
      <c r="K32" s="32">
        <v>1</v>
      </c>
      <c r="L32" s="32">
        <v>1</v>
      </c>
      <c r="M32" s="32"/>
      <c r="N32" s="32"/>
      <c r="O32" s="32">
        <v>1</v>
      </c>
      <c r="P32">
        <f t="shared" si="2"/>
        <v>2</v>
      </c>
      <c r="Q32">
        <f t="shared" si="1"/>
        <v>1</v>
      </c>
    </row>
    <row r="33" spans="1:17" x14ac:dyDescent="0.25">
      <c r="A33" s="32"/>
      <c r="B33" s="15">
        <v>76679</v>
      </c>
      <c r="C33" s="32" t="s">
        <v>446</v>
      </c>
      <c r="D33" s="32" t="s">
        <v>447</v>
      </c>
      <c r="E33" s="15">
        <v>76679</v>
      </c>
      <c r="F33" s="12" t="s">
        <v>256</v>
      </c>
      <c r="H33" s="15">
        <v>76679</v>
      </c>
      <c r="I33" s="12" t="s">
        <v>256</v>
      </c>
      <c r="K33" s="32">
        <v>1</v>
      </c>
      <c r="L33" s="32"/>
      <c r="M33" s="32"/>
      <c r="N33" s="32">
        <v>1</v>
      </c>
      <c r="O33" s="32">
        <v>1</v>
      </c>
      <c r="P33">
        <f t="shared" si="2"/>
        <v>2</v>
      </c>
      <c r="Q33">
        <f t="shared" si="1"/>
        <v>2</v>
      </c>
    </row>
    <row r="34" spans="1:17" x14ac:dyDescent="0.25">
      <c r="A34" s="32"/>
      <c r="B34" s="15">
        <v>76680</v>
      </c>
      <c r="C34" s="12" t="s">
        <v>363</v>
      </c>
      <c r="D34" s="32" t="s">
        <v>364</v>
      </c>
      <c r="E34" s="15">
        <v>76680</v>
      </c>
      <c r="F34" s="12" t="s">
        <v>256</v>
      </c>
      <c r="H34" s="15">
        <v>76680</v>
      </c>
      <c r="I34" s="12" t="s">
        <v>256</v>
      </c>
      <c r="K34" s="32">
        <v>1</v>
      </c>
      <c r="L34" s="32"/>
      <c r="M34" s="32"/>
      <c r="N34" s="32">
        <v>1</v>
      </c>
      <c r="O34" s="32">
        <v>1</v>
      </c>
      <c r="P34">
        <f t="shared" si="2"/>
        <v>2</v>
      </c>
      <c r="Q34">
        <f t="shared" si="1"/>
        <v>2</v>
      </c>
    </row>
    <row r="35" spans="1:17" x14ac:dyDescent="0.25">
      <c r="A35" s="32"/>
      <c r="B35" s="15">
        <v>76681</v>
      </c>
      <c r="C35" s="12" t="s">
        <v>363</v>
      </c>
      <c r="D35" s="32" t="s">
        <v>364</v>
      </c>
      <c r="E35" s="15">
        <v>76681</v>
      </c>
      <c r="F35" s="12" t="s">
        <v>256</v>
      </c>
      <c r="H35" s="15">
        <v>76681</v>
      </c>
      <c r="I35" s="12" t="s">
        <v>256</v>
      </c>
      <c r="K35" s="32">
        <v>1</v>
      </c>
      <c r="L35" s="32"/>
      <c r="M35" s="32"/>
      <c r="N35" s="32">
        <v>1</v>
      </c>
      <c r="O35" s="32">
        <v>1</v>
      </c>
      <c r="P35">
        <f t="shared" si="2"/>
        <v>2</v>
      </c>
      <c r="Q35">
        <f t="shared" si="1"/>
        <v>2</v>
      </c>
    </row>
    <row r="36" spans="1:17" x14ac:dyDescent="0.25">
      <c r="A36" s="32"/>
      <c r="B36" s="15">
        <v>76682</v>
      </c>
      <c r="C36" s="32" t="s">
        <v>74</v>
      </c>
      <c r="D36" s="32" t="s">
        <v>75</v>
      </c>
      <c r="E36" s="15">
        <v>76682</v>
      </c>
      <c r="F36" s="12" t="s">
        <v>256</v>
      </c>
      <c r="H36" s="15">
        <v>76682</v>
      </c>
      <c r="I36" s="12" t="s">
        <v>256</v>
      </c>
      <c r="K36" s="32">
        <v>1</v>
      </c>
      <c r="L36" s="32"/>
      <c r="M36" s="32"/>
      <c r="N36" s="32">
        <v>1</v>
      </c>
      <c r="O36" s="32">
        <v>1</v>
      </c>
      <c r="P36">
        <f t="shared" si="2"/>
        <v>2</v>
      </c>
      <c r="Q36">
        <f t="shared" si="1"/>
        <v>2</v>
      </c>
    </row>
    <row r="37" spans="1:17" x14ac:dyDescent="0.25">
      <c r="A37" s="32"/>
      <c r="B37" s="15">
        <v>76872</v>
      </c>
      <c r="C37" s="32" t="s">
        <v>150</v>
      </c>
      <c r="D37" s="32" t="s">
        <v>151</v>
      </c>
      <c r="E37" s="15">
        <v>76872</v>
      </c>
      <c r="F37" s="12" t="s">
        <v>256</v>
      </c>
      <c r="H37" s="15">
        <v>76872</v>
      </c>
      <c r="I37" s="12" t="s">
        <v>256</v>
      </c>
      <c r="K37" s="32">
        <v>1</v>
      </c>
      <c r="L37" s="32"/>
      <c r="M37" s="32"/>
      <c r="N37" s="32">
        <v>1</v>
      </c>
      <c r="O37" s="32">
        <v>1</v>
      </c>
      <c r="P37">
        <f t="shared" si="2"/>
        <v>2</v>
      </c>
      <c r="Q37">
        <f t="shared" si="1"/>
        <v>2</v>
      </c>
    </row>
    <row r="38" spans="1:17" x14ac:dyDescent="0.25">
      <c r="A38" s="32"/>
      <c r="B38" s="15">
        <v>76873</v>
      </c>
      <c r="C38" s="32" t="s">
        <v>30</v>
      </c>
      <c r="D38" s="32" t="s">
        <v>212</v>
      </c>
      <c r="E38" s="15">
        <v>76873</v>
      </c>
      <c r="F38" s="12" t="s">
        <v>256</v>
      </c>
      <c r="H38" s="15">
        <v>76873</v>
      </c>
      <c r="I38" s="12" t="s">
        <v>256</v>
      </c>
      <c r="K38" s="32">
        <v>1</v>
      </c>
      <c r="L38" s="32"/>
      <c r="M38" s="32"/>
      <c r="N38" s="32">
        <v>1</v>
      </c>
      <c r="O38" s="32">
        <v>1</v>
      </c>
      <c r="P38">
        <f t="shared" si="2"/>
        <v>2</v>
      </c>
      <c r="Q38">
        <f t="shared" si="1"/>
        <v>2</v>
      </c>
    </row>
    <row r="39" spans="1:17" x14ac:dyDescent="0.25">
      <c r="A39" s="32"/>
      <c r="B39" s="15">
        <v>76874</v>
      </c>
      <c r="C39" t="s">
        <v>44</v>
      </c>
      <c r="D39" t="s">
        <v>393</v>
      </c>
      <c r="E39" s="15">
        <v>76874</v>
      </c>
      <c r="F39" s="12" t="s">
        <v>256</v>
      </c>
      <c r="H39" s="15">
        <v>76874</v>
      </c>
      <c r="I39" s="12" t="s">
        <v>256</v>
      </c>
      <c r="K39" s="32">
        <v>1</v>
      </c>
      <c r="L39" s="32"/>
      <c r="M39" s="32"/>
      <c r="N39" s="32">
        <v>1</v>
      </c>
      <c r="O39" s="32">
        <v>1</v>
      </c>
      <c r="P39">
        <f t="shared" si="2"/>
        <v>2</v>
      </c>
      <c r="Q39">
        <f t="shared" si="1"/>
        <v>2</v>
      </c>
    </row>
    <row r="40" spans="1:17" x14ac:dyDescent="0.25">
      <c r="A40" s="32"/>
      <c r="B40" s="15">
        <v>76875</v>
      </c>
      <c r="C40" t="s">
        <v>36</v>
      </c>
      <c r="D40" t="s">
        <v>63</v>
      </c>
      <c r="E40" s="15">
        <v>76875</v>
      </c>
      <c r="F40" s="12" t="s">
        <v>256</v>
      </c>
      <c r="H40" s="15">
        <v>76875</v>
      </c>
      <c r="I40" s="12" t="s">
        <v>256</v>
      </c>
      <c r="K40" s="32">
        <v>1</v>
      </c>
      <c r="L40" s="32"/>
      <c r="M40" s="32"/>
      <c r="N40" s="32">
        <v>1</v>
      </c>
      <c r="O40" s="32">
        <v>1</v>
      </c>
      <c r="P40">
        <f t="shared" si="2"/>
        <v>2</v>
      </c>
      <c r="Q40">
        <f t="shared" si="1"/>
        <v>2</v>
      </c>
    </row>
    <row r="41" spans="1:17" x14ac:dyDescent="0.25">
      <c r="A41" s="32"/>
      <c r="B41" s="60">
        <v>76876</v>
      </c>
      <c r="C41" t="s">
        <v>38</v>
      </c>
      <c r="D41" t="s">
        <v>39</v>
      </c>
      <c r="E41" s="60">
        <v>76876</v>
      </c>
      <c r="F41" t="s">
        <v>150</v>
      </c>
      <c r="G41" t="s">
        <v>151</v>
      </c>
      <c r="H41" s="60">
        <v>76876</v>
      </c>
      <c r="I41" s="12" t="s">
        <v>256</v>
      </c>
      <c r="K41" s="32">
        <v>1</v>
      </c>
      <c r="L41" s="32">
        <v>1</v>
      </c>
      <c r="M41" s="32"/>
      <c r="N41" s="32"/>
      <c r="O41" s="32">
        <v>1</v>
      </c>
      <c r="P41">
        <f t="shared" si="2"/>
        <v>2</v>
      </c>
      <c r="Q41">
        <f t="shared" si="1"/>
        <v>1</v>
      </c>
    </row>
    <row r="42" spans="1:17" x14ac:dyDescent="0.25">
      <c r="A42" s="32"/>
      <c r="B42" s="15">
        <v>76877</v>
      </c>
      <c r="C42" t="s">
        <v>0</v>
      </c>
      <c r="D42" t="s">
        <v>37</v>
      </c>
      <c r="E42" s="15">
        <v>76877</v>
      </c>
      <c r="F42" s="12" t="s">
        <v>256</v>
      </c>
      <c r="H42" s="15">
        <v>76877</v>
      </c>
      <c r="I42" s="12" t="s">
        <v>256</v>
      </c>
      <c r="K42" s="32">
        <v>1</v>
      </c>
      <c r="L42" s="32"/>
      <c r="M42" s="32"/>
      <c r="N42" s="32">
        <v>1</v>
      </c>
      <c r="O42" s="32">
        <v>1</v>
      </c>
      <c r="P42">
        <f t="shared" si="2"/>
        <v>2</v>
      </c>
      <c r="Q42">
        <f t="shared" si="1"/>
        <v>2</v>
      </c>
    </row>
    <row r="43" spans="1:17" x14ac:dyDescent="0.25">
      <c r="A43" s="32"/>
      <c r="B43" s="15">
        <v>76878</v>
      </c>
      <c r="C43" t="s">
        <v>74</v>
      </c>
      <c r="D43" t="s">
        <v>75</v>
      </c>
      <c r="E43" s="15">
        <v>76878</v>
      </c>
      <c r="F43" s="12" t="s">
        <v>256</v>
      </c>
      <c r="H43" s="15">
        <v>76878</v>
      </c>
      <c r="I43" s="12" t="s">
        <v>256</v>
      </c>
      <c r="K43" s="32">
        <v>1</v>
      </c>
      <c r="L43" s="32"/>
      <c r="M43" s="32"/>
      <c r="N43" s="32">
        <v>1</v>
      </c>
      <c r="O43" s="32">
        <v>1</v>
      </c>
      <c r="P43">
        <f t="shared" si="2"/>
        <v>2</v>
      </c>
      <c r="Q43">
        <f t="shared" si="1"/>
        <v>2</v>
      </c>
    </row>
    <row r="44" spans="1:17" x14ac:dyDescent="0.25">
      <c r="A44" s="32"/>
      <c r="B44" s="15">
        <v>76879</v>
      </c>
      <c r="C44" t="s">
        <v>150</v>
      </c>
      <c r="D44" t="s">
        <v>151</v>
      </c>
      <c r="E44" s="15">
        <v>76879</v>
      </c>
      <c r="F44" s="12" t="s">
        <v>256</v>
      </c>
      <c r="H44" s="15">
        <v>76879</v>
      </c>
      <c r="I44" s="12" t="s">
        <v>256</v>
      </c>
      <c r="K44" s="32">
        <v>1</v>
      </c>
      <c r="L44" s="32"/>
      <c r="M44" s="32"/>
      <c r="N44" s="32">
        <v>1</v>
      </c>
      <c r="O44" s="32">
        <v>1</v>
      </c>
      <c r="P44">
        <f t="shared" si="2"/>
        <v>2</v>
      </c>
      <c r="Q44">
        <f t="shared" si="1"/>
        <v>2</v>
      </c>
    </row>
    <row r="45" spans="1:17" x14ac:dyDescent="0.25">
      <c r="A45" s="32"/>
      <c r="B45" s="60">
        <v>76880</v>
      </c>
      <c r="C45" t="s">
        <v>0</v>
      </c>
      <c r="D45" t="s">
        <v>37</v>
      </c>
      <c r="E45" s="60">
        <v>76880</v>
      </c>
      <c r="F45" t="s">
        <v>410</v>
      </c>
      <c r="G45" t="s">
        <v>577</v>
      </c>
      <c r="H45" s="60">
        <v>76880</v>
      </c>
      <c r="I45" s="12" t="s">
        <v>256</v>
      </c>
      <c r="K45" s="32">
        <v>1</v>
      </c>
      <c r="L45" s="32">
        <v>1</v>
      </c>
      <c r="M45" s="32"/>
      <c r="N45" s="32"/>
      <c r="O45" s="32">
        <v>1</v>
      </c>
      <c r="P45">
        <f t="shared" si="2"/>
        <v>2</v>
      </c>
      <c r="Q45">
        <f t="shared" si="1"/>
        <v>1</v>
      </c>
    </row>
    <row r="46" spans="1:17" x14ac:dyDescent="0.25">
      <c r="A46" s="32"/>
      <c r="B46" s="32">
        <v>76881</v>
      </c>
      <c r="C46" t="s">
        <v>82</v>
      </c>
      <c r="D46" t="s">
        <v>83</v>
      </c>
      <c r="E46" s="32">
        <v>76881</v>
      </c>
      <c r="F46" t="s">
        <v>473</v>
      </c>
      <c r="G46" t="s">
        <v>474</v>
      </c>
      <c r="H46" s="32">
        <v>76881</v>
      </c>
      <c r="I46" t="s">
        <v>546</v>
      </c>
      <c r="J46" t="s">
        <v>222</v>
      </c>
      <c r="K46" s="32">
        <v>1</v>
      </c>
      <c r="L46" s="32">
        <v>1</v>
      </c>
      <c r="M46" s="32">
        <v>1</v>
      </c>
      <c r="N46" s="32"/>
      <c r="O46" s="32"/>
      <c r="P46">
        <f t="shared" si="2"/>
        <v>2</v>
      </c>
      <c r="Q46">
        <f t="shared" si="1"/>
        <v>0</v>
      </c>
    </row>
    <row r="47" spans="1:17" x14ac:dyDescent="0.25">
      <c r="A47" s="32"/>
      <c r="B47">
        <v>76883</v>
      </c>
      <c r="C47" t="s">
        <v>82</v>
      </c>
      <c r="D47" t="s">
        <v>83</v>
      </c>
      <c r="E47">
        <v>76883</v>
      </c>
      <c r="F47" t="s">
        <v>546</v>
      </c>
      <c r="G47" t="s">
        <v>222</v>
      </c>
      <c r="H47">
        <v>76883</v>
      </c>
      <c r="I47" t="s">
        <v>270</v>
      </c>
      <c r="J47" t="s">
        <v>48</v>
      </c>
      <c r="K47" s="32">
        <v>1</v>
      </c>
      <c r="L47" s="32">
        <v>1</v>
      </c>
      <c r="M47" s="32">
        <v>1</v>
      </c>
      <c r="N47" s="32"/>
      <c r="O47" s="32"/>
      <c r="P47">
        <f t="shared" si="2"/>
        <v>2</v>
      </c>
      <c r="Q47">
        <f t="shared" si="1"/>
        <v>0</v>
      </c>
    </row>
    <row r="48" spans="1:17" x14ac:dyDescent="0.25">
      <c r="A48" s="32"/>
      <c r="B48" s="15">
        <v>76980</v>
      </c>
      <c r="C48" t="s">
        <v>456</v>
      </c>
      <c r="D48" t="s">
        <v>587</v>
      </c>
      <c r="E48" s="15">
        <v>76980</v>
      </c>
      <c r="F48" s="12" t="s">
        <v>256</v>
      </c>
      <c r="H48" s="15">
        <v>76980</v>
      </c>
      <c r="I48" s="12" t="s">
        <v>256</v>
      </c>
      <c r="K48" s="32">
        <v>1</v>
      </c>
      <c r="L48" s="32"/>
      <c r="M48" s="32"/>
      <c r="N48" s="32">
        <v>1</v>
      </c>
      <c r="O48" s="32">
        <v>1</v>
      </c>
      <c r="P48">
        <f t="shared" si="2"/>
        <v>2</v>
      </c>
      <c r="Q48">
        <f t="shared" si="1"/>
        <v>2</v>
      </c>
    </row>
    <row r="49" spans="1:17" x14ac:dyDescent="0.25">
      <c r="A49" s="32"/>
      <c r="B49" s="15">
        <v>76981</v>
      </c>
      <c r="C49" s="12" t="s">
        <v>249</v>
      </c>
      <c r="D49" t="s">
        <v>96</v>
      </c>
      <c r="E49" s="15">
        <v>76981</v>
      </c>
      <c r="F49" s="12" t="s">
        <v>256</v>
      </c>
      <c r="H49" s="15">
        <v>76981</v>
      </c>
      <c r="I49" s="12" t="s">
        <v>256</v>
      </c>
      <c r="K49" s="32">
        <v>1</v>
      </c>
      <c r="L49" s="32"/>
      <c r="M49" s="32"/>
      <c r="N49" s="32">
        <v>1</v>
      </c>
      <c r="O49" s="32">
        <v>1</v>
      </c>
      <c r="P49">
        <f t="shared" si="2"/>
        <v>2</v>
      </c>
      <c r="Q49">
        <f t="shared" si="1"/>
        <v>2</v>
      </c>
    </row>
    <row r="50" spans="1:17" x14ac:dyDescent="0.25">
      <c r="A50" s="32"/>
      <c r="B50" s="15">
        <v>76982</v>
      </c>
      <c r="C50" t="s">
        <v>319</v>
      </c>
      <c r="D50" t="s">
        <v>592</v>
      </c>
      <c r="E50" s="15">
        <v>76982</v>
      </c>
      <c r="F50" s="12" t="s">
        <v>256</v>
      </c>
      <c r="H50" s="15">
        <v>76982</v>
      </c>
      <c r="I50" s="12" t="s">
        <v>256</v>
      </c>
      <c r="K50" s="32">
        <v>1</v>
      </c>
      <c r="L50" s="32"/>
      <c r="M50" s="32"/>
      <c r="N50" s="32">
        <v>1</v>
      </c>
      <c r="O50" s="32">
        <v>1</v>
      </c>
      <c r="P50">
        <f t="shared" si="2"/>
        <v>2</v>
      </c>
      <c r="Q50">
        <f t="shared" si="1"/>
        <v>2</v>
      </c>
    </row>
    <row r="51" spans="1:17" x14ac:dyDescent="0.25">
      <c r="A51" s="32"/>
      <c r="B51" s="15">
        <v>76983</v>
      </c>
      <c r="C51" t="s">
        <v>456</v>
      </c>
      <c r="D51" t="s">
        <v>587</v>
      </c>
      <c r="E51" s="15">
        <v>76983</v>
      </c>
      <c r="F51" s="12" t="s">
        <v>256</v>
      </c>
      <c r="H51" s="15">
        <v>76983</v>
      </c>
      <c r="I51" s="12" t="s">
        <v>256</v>
      </c>
      <c r="K51" s="32">
        <v>1</v>
      </c>
      <c r="L51" s="32"/>
      <c r="M51" s="32"/>
      <c r="N51" s="32">
        <v>1</v>
      </c>
      <c r="O51" s="32">
        <v>1</v>
      </c>
      <c r="P51">
        <f t="shared" si="2"/>
        <v>2</v>
      </c>
      <c r="Q51">
        <f t="shared" si="1"/>
        <v>2</v>
      </c>
    </row>
    <row r="52" spans="1:17" x14ac:dyDescent="0.25">
      <c r="A52" s="32"/>
      <c r="B52" s="60">
        <v>76984</v>
      </c>
      <c r="C52" t="s">
        <v>546</v>
      </c>
      <c r="D52" t="s">
        <v>222</v>
      </c>
      <c r="E52" s="60">
        <v>76984</v>
      </c>
      <c r="F52" t="s">
        <v>473</v>
      </c>
      <c r="G52" t="s">
        <v>474</v>
      </c>
      <c r="H52" s="60">
        <v>76984</v>
      </c>
      <c r="I52" s="12" t="s">
        <v>256</v>
      </c>
      <c r="K52" s="32">
        <v>1</v>
      </c>
      <c r="L52" s="32">
        <v>1</v>
      </c>
      <c r="M52" s="32"/>
      <c r="N52" s="32"/>
      <c r="O52" s="32">
        <v>1</v>
      </c>
      <c r="P52">
        <f t="shared" si="2"/>
        <v>2</v>
      </c>
      <c r="Q52">
        <f t="shared" si="1"/>
        <v>1</v>
      </c>
    </row>
    <row r="53" spans="1:17" x14ac:dyDescent="0.25">
      <c r="A53" s="32"/>
      <c r="K53" s="32"/>
      <c r="L53" s="32"/>
      <c r="M53" s="32"/>
      <c r="N53" s="32"/>
      <c r="O53" s="32"/>
      <c r="P53">
        <f t="shared" si="2"/>
        <v>0</v>
      </c>
      <c r="Q53">
        <f t="shared" si="1"/>
        <v>0</v>
      </c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>
        <f t="shared" si="2"/>
        <v>0</v>
      </c>
      <c r="Q54">
        <f t="shared" si="1"/>
        <v>0</v>
      </c>
    </row>
    <row r="55" spans="1:17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>
        <f t="shared" si="2"/>
        <v>0</v>
      </c>
      <c r="Q55">
        <f t="shared" si="1"/>
        <v>0</v>
      </c>
    </row>
    <row r="56" spans="1:17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>
        <f t="shared" si="2"/>
        <v>0</v>
      </c>
      <c r="Q56">
        <f t="shared" si="1"/>
        <v>0</v>
      </c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51</v>
      </c>
      <c r="L62" s="32">
        <f>SUM(L2:L61)</f>
        <v>15</v>
      </c>
      <c r="M62" s="32">
        <f t="shared" ref="M62:O62" si="3">SUM(M2:M61)</f>
        <v>5</v>
      </c>
      <c r="N62" s="32">
        <f t="shared" si="3"/>
        <v>36</v>
      </c>
      <c r="O62" s="32">
        <f t="shared" si="3"/>
        <v>46</v>
      </c>
      <c r="P62">
        <f t="shared" ref="P62:Q62" si="4">SUM(P2:P61)</f>
        <v>102</v>
      </c>
      <c r="Q62">
        <f t="shared" si="4"/>
        <v>82</v>
      </c>
    </row>
    <row r="64" spans="1:17" x14ac:dyDescent="0.25">
      <c r="L64">
        <f>SUM(L62:M62)</f>
        <v>20</v>
      </c>
      <c r="N64">
        <f>SUM(N62:O62)</f>
        <v>82</v>
      </c>
      <c r="O64">
        <f>SUM(L64:N64)</f>
        <v>102</v>
      </c>
    </row>
    <row r="65" spans="15:15" x14ac:dyDescent="0.25">
      <c r="O65">
        <f>+K62*2</f>
        <v>102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6"/>
      <c r="D1" s="56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5"/>
  <sheetViews>
    <sheetView tabSelected="1" zoomScaleNormal="100" workbookViewId="0">
      <pane xSplit="6324" ySplit="1848" topLeftCell="W96" activePane="bottomRight"/>
      <selection activeCell="I20" sqref="I20"/>
      <selection pane="topRight"/>
      <selection pane="bottomLeft" activeCell="A9" sqref="A9"/>
      <selection pane="bottomRight" activeCell="AE116" sqref="AE116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43755</v>
      </c>
      <c r="AG1" s="53" t="s">
        <v>102</v>
      </c>
      <c r="AH1" s="53" t="s">
        <v>99</v>
      </c>
      <c r="AI1" s="53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58"/>
      <c r="Q3" s="58"/>
      <c r="R3" s="58"/>
      <c r="S3" s="53"/>
      <c r="T3" s="53"/>
      <c r="U3" s="53"/>
      <c r="V3" s="53"/>
      <c r="W3" s="53"/>
      <c r="X3" s="53" t="s">
        <v>123</v>
      </c>
      <c r="Y3" s="53" t="s">
        <v>114</v>
      </c>
      <c r="Z3" s="53" t="s">
        <v>104</v>
      </c>
      <c r="AA3" s="53" t="s">
        <v>119</v>
      </c>
      <c r="AB3" s="53" t="s">
        <v>122</v>
      </c>
      <c r="AC3" s="53" t="s">
        <v>183</v>
      </c>
      <c r="AD3" s="53" t="s">
        <v>122</v>
      </c>
      <c r="AE3" s="53" t="s">
        <v>122</v>
      </c>
      <c r="AF3" s="53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53" t="s">
        <v>155</v>
      </c>
      <c r="B4" s="53" t="s">
        <v>156</v>
      </c>
      <c r="C4" s="53" t="s">
        <v>113</v>
      </c>
      <c r="D4" s="53" t="s">
        <v>99</v>
      </c>
      <c r="E4" s="53" t="s">
        <v>103</v>
      </c>
      <c r="F4" s="53" t="s">
        <v>105</v>
      </c>
      <c r="G4" s="53" t="s">
        <v>106</v>
      </c>
      <c r="H4" s="53" t="s">
        <v>107</v>
      </c>
      <c r="I4" s="53" t="s">
        <v>108</v>
      </c>
      <c r="J4" s="53" t="s">
        <v>117</v>
      </c>
      <c r="K4" s="53" t="s">
        <v>100</v>
      </c>
      <c r="L4" s="53" t="s">
        <v>101</v>
      </c>
      <c r="M4" s="53" t="s">
        <v>109</v>
      </c>
      <c r="N4" s="53" t="s">
        <v>110</v>
      </c>
      <c r="O4" s="53" t="s">
        <v>118</v>
      </c>
      <c r="P4" s="53" t="s">
        <v>111</v>
      </c>
      <c r="Q4" s="53" t="s">
        <v>112</v>
      </c>
      <c r="R4" s="53" t="s">
        <v>154</v>
      </c>
      <c r="S4" s="53" t="s">
        <v>161</v>
      </c>
      <c r="T4" s="53" t="s">
        <v>184</v>
      </c>
      <c r="U4" s="53" t="s">
        <v>275</v>
      </c>
      <c r="V4" s="52" t="s">
        <v>411</v>
      </c>
      <c r="W4" s="52" t="s">
        <v>472</v>
      </c>
      <c r="X4" s="53" t="s">
        <v>118</v>
      </c>
      <c r="Y4" s="53" t="s">
        <v>115</v>
      </c>
      <c r="Z4" s="53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49" t="s">
        <v>36</v>
      </c>
      <c r="B5" s="49" t="s">
        <v>63</v>
      </c>
      <c r="C5" s="49">
        <v>8</v>
      </c>
      <c r="D5" s="42">
        <v>29</v>
      </c>
      <c r="E5" s="31">
        <v>25</v>
      </c>
      <c r="F5" s="38">
        <v>76326</v>
      </c>
      <c r="G5" s="38">
        <v>76875</v>
      </c>
      <c r="H5" s="37"/>
      <c r="I5" s="37"/>
      <c r="J5" s="17">
        <f t="shared" ref="J5:J68" si="0">COUNT(F5:I5)</f>
        <v>2</v>
      </c>
      <c r="K5" s="37"/>
      <c r="L5" s="37"/>
      <c r="M5" s="37"/>
      <c r="N5" s="38"/>
      <c r="O5" s="17">
        <f t="shared" ref="O5:O37" si="1">COUNT(K5:N5)</f>
        <v>0</v>
      </c>
      <c r="P5" s="38">
        <v>76326</v>
      </c>
      <c r="Q5" s="38">
        <v>76875</v>
      </c>
      <c r="R5" s="38">
        <v>76326</v>
      </c>
      <c r="S5" s="38">
        <v>76875</v>
      </c>
      <c r="X5" s="17">
        <f t="shared" ref="X5:X68" si="2">COUNT(P5:W5)</f>
        <v>4</v>
      </c>
      <c r="Y5" s="19"/>
      <c r="Z5" s="22">
        <f t="shared" ref="Z5:Z68" si="3">+(J5*D5)+(O5*E5)+(X5*$AI$7)+Y5</f>
        <v>158</v>
      </c>
      <c r="AA5" s="39" t="s">
        <v>120</v>
      </c>
      <c r="AB5" s="16"/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49" t="s">
        <v>385</v>
      </c>
      <c r="B6" s="49" t="s">
        <v>292</v>
      </c>
      <c r="C6" s="49">
        <v>8</v>
      </c>
      <c r="D6" s="42">
        <v>29</v>
      </c>
      <c r="E6" s="31">
        <v>25</v>
      </c>
      <c r="F6" s="38"/>
      <c r="G6" s="38"/>
      <c r="H6" s="37"/>
      <c r="I6" s="37"/>
      <c r="J6" s="17">
        <f t="shared" si="0"/>
        <v>0</v>
      </c>
      <c r="K6" s="37"/>
      <c r="L6" s="37"/>
      <c r="M6" s="37"/>
      <c r="N6" s="37"/>
      <c r="O6" s="17">
        <f t="shared" si="1"/>
        <v>0</v>
      </c>
      <c r="R6"/>
      <c r="S6"/>
      <c r="X6" s="17">
        <f t="shared" si="2"/>
        <v>0</v>
      </c>
      <c r="Y6" s="19"/>
      <c r="Z6" s="22">
        <f t="shared" si="3"/>
        <v>0</v>
      </c>
      <c r="AA6" s="39" t="s">
        <v>120</v>
      </c>
      <c r="AB6" s="16"/>
      <c r="AC6" s="19"/>
      <c r="AD6" s="37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49" t="s">
        <v>400</v>
      </c>
      <c r="B7" s="49" t="s">
        <v>292</v>
      </c>
      <c r="C7" s="49">
        <v>8</v>
      </c>
      <c r="D7" s="42">
        <v>29</v>
      </c>
      <c r="E7" s="31">
        <v>25</v>
      </c>
      <c r="H7" s="32"/>
      <c r="I7" s="37"/>
      <c r="J7" s="17">
        <f t="shared" si="0"/>
        <v>0</v>
      </c>
      <c r="K7" s="37"/>
      <c r="L7" s="37"/>
      <c r="M7" s="37"/>
      <c r="N7" s="37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39" t="s">
        <v>120</v>
      </c>
      <c r="AB7" s="16"/>
      <c r="AC7" s="23"/>
      <c r="AD7" s="37"/>
      <c r="AE7" s="21"/>
      <c r="AH7" s="17" t="s">
        <v>256</v>
      </c>
      <c r="AI7" s="19">
        <v>25</v>
      </c>
      <c r="AL7" s="21"/>
    </row>
    <row r="8" spans="1:38" x14ac:dyDescent="0.25">
      <c r="A8" s="49" t="s">
        <v>249</v>
      </c>
      <c r="B8" s="49" t="s">
        <v>96</v>
      </c>
      <c r="C8" s="49">
        <v>8</v>
      </c>
      <c r="D8" s="42">
        <v>29</v>
      </c>
      <c r="E8" s="31">
        <v>25</v>
      </c>
      <c r="F8" s="38">
        <v>76503</v>
      </c>
      <c r="G8" s="38">
        <v>76981</v>
      </c>
      <c r="H8" s="38"/>
      <c r="I8" s="47"/>
      <c r="J8" s="17">
        <f t="shared" si="0"/>
        <v>2</v>
      </c>
      <c r="K8" s="32"/>
      <c r="L8" s="37"/>
      <c r="M8" s="37"/>
      <c r="N8" s="37"/>
      <c r="O8" s="17">
        <f t="shared" si="1"/>
        <v>0</v>
      </c>
      <c r="P8" s="38">
        <v>76503</v>
      </c>
      <c r="Q8" s="38">
        <v>76981</v>
      </c>
      <c r="R8" s="38">
        <v>76503</v>
      </c>
      <c r="S8" s="38">
        <v>76981</v>
      </c>
      <c r="T8" s="35"/>
      <c r="U8"/>
      <c r="X8" s="17">
        <f t="shared" si="2"/>
        <v>4</v>
      </c>
      <c r="Y8" s="19"/>
      <c r="Z8" s="22">
        <f t="shared" si="3"/>
        <v>158</v>
      </c>
      <c r="AA8" s="39" t="s">
        <v>255</v>
      </c>
      <c r="AB8" s="16"/>
      <c r="AC8" s="19"/>
      <c r="AD8" s="37"/>
      <c r="AE8" s="19"/>
      <c r="AI8" s="19"/>
      <c r="AL8" s="21"/>
    </row>
    <row r="9" spans="1:38" x14ac:dyDescent="0.25">
      <c r="A9" s="49" t="s">
        <v>1</v>
      </c>
      <c r="B9" s="49" t="s">
        <v>96</v>
      </c>
      <c r="C9" s="49">
        <v>7</v>
      </c>
      <c r="D9" s="42">
        <v>34</v>
      </c>
      <c r="E9" s="31">
        <v>27</v>
      </c>
      <c r="F9" s="38"/>
      <c r="G9" s="38"/>
      <c r="H9" s="38"/>
      <c r="I9" s="47"/>
      <c r="J9" s="17">
        <f t="shared" si="0"/>
        <v>0</v>
      </c>
      <c r="K9" s="38"/>
      <c r="L9" s="37"/>
      <c r="M9" s="37"/>
      <c r="N9" s="37"/>
      <c r="O9" s="17">
        <f t="shared" si="1"/>
        <v>0</v>
      </c>
      <c r="P9" s="38"/>
      <c r="Q9" s="38"/>
      <c r="R9" s="38"/>
      <c r="S9" s="38"/>
      <c r="T9" s="38"/>
      <c r="U9" s="38"/>
      <c r="V9" s="38"/>
      <c r="W9" s="47"/>
      <c r="X9" s="17">
        <f t="shared" si="2"/>
        <v>0</v>
      </c>
      <c r="Y9" s="19"/>
      <c r="Z9" s="22">
        <f t="shared" si="3"/>
        <v>0</v>
      </c>
      <c r="AA9" s="39" t="s">
        <v>120</v>
      </c>
      <c r="AB9" s="1"/>
      <c r="AC9" s="19">
        <f>SUM(Z8:Z9)</f>
        <v>158</v>
      </c>
      <c r="AD9" s="37"/>
      <c r="AE9" s="19"/>
      <c r="AI9" s="19"/>
      <c r="AL9" s="21"/>
    </row>
    <row r="10" spans="1:38" x14ac:dyDescent="0.25">
      <c r="A10" s="49" t="s">
        <v>125</v>
      </c>
      <c r="B10" s="49" t="s">
        <v>96</v>
      </c>
      <c r="C10" s="49">
        <v>8</v>
      </c>
      <c r="D10" s="42">
        <v>29</v>
      </c>
      <c r="E10" s="31">
        <v>25</v>
      </c>
      <c r="F10" s="38"/>
      <c r="G10" s="38"/>
      <c r="H10" s="38"/>
      <c r="I10" s="38"/>
      <c r="J10" s="17">
        <f t="shared" si="0"/>
        <v>0</v>
      </c>
      <c r="K10" s="32"/>
      <c r="L10" s="37"/>
      <c r="M10" s="37"/>
      <c r="N10" s="37"/>
      <c r="O10" s="17">
        <f t="shared" si="1"/>
        <v>0</v>
      </c>
      <c r="P10" s="35"/>
      <c r="Q10" s="35"/>
      <c r="R10" s="35"/>
      <c r="S10" s="35"/>
      <c r="T10" s="35"/>
      <c r="U10" s="35"/>
      <c r="X10" s="17">
        <f t="shared" si="2"/>
        <v>0</v>
      </c>
      <c r="Y10" s="19"/>
      <c r="Z10" s="22">
        <f t="shared" si="3"/>
        <v>0</v>
      </c>
      <c r="AA10" s="39" t="s">
        <v>120</v>
      </c>
      <c r="AB10" s="1"/>
      <c r="AC10" s="19"/>
      <c r="AD10" s="37"/>
      <c r="AE10" s="19"/>
      <c r="AH10" s="19"/>
      <c r="AI10" s="19"/>
      <c r="AL10" s="21"/>
    </row>
    <row r="11" spans="1:38" x14ac:dyDescent="0.25">
      <c r="A11" s="38" t="s">
        <v>319</v>
      </c>
      <c r="B11" s="38" t="s">
        <v>592</v>
      </c>
      <c r="C11" s="38">
        <v>8</v>
      </c>
      <c r="D11" s="42">
        <v>29</v>
      </c>
      <c r="E11" s="31">
        <v>25</v>
      </c>
      <c r="F11" s="38">
        <v>76982</v>
      </c>
      <c r="G11" s="38"/>
      <c r="H11" s="38"/>
      <c r="I11" s="38"/>
      <c r="J11" s="17">
        <f t="shared" si="0"/>
        <v>1</v>
      </c>
      <c r="K11" s="32"/>
      <c r="L11" s="37"/>
      <c r="M11" s="37"/>
      <c r="N11" s="37"/>
      <c r="O11" s="17">
        <f t="shared" ref="O11" si="4">COUNT(K11:N11)</f>
        <v>0</v>
      </c>
      <c r="P11" s="35">
        <v>76982</v>
      </c>
      <c r="Q11" s="35">
        <v>76982</v>
      </c>
      <c r="R11" s="35"/>
      <c r="S11" s="35"/>
      <c r="T11" s="35"/>
      <c r="U11" s="35"/>
      <c r="X11" s="17">
        <f t="shared" si="2"/>
        <v>2</v>
      </c>
      <c r="Y11" s="19"/>
      <c r="Z11" s="22">
        <f t="shared" si="3"/>
        <v>79</v>
      </c>
      <c r="AA11" s="61" t="s">
        <v>179</v>
      </c>
      <c r="AB11" s="1"/>
      <c r="AC11" s="19"/>
      <c r="AD11" s="37"/>
      <c r="AE11" s="19">
        <v>79</v>
      </c>
      <c r="AH11" s="19"/>
      <c r="AI11" s="19"/>
      <c r="AL11" s="21"/>
    </row>
    <row r="12" spans="1:38" x14ac:dyDescent="0.25">
      <c r="A12" s="49" t="s">
        <v>0</v>
      </c>
      <c r="B12" s="49" t="s">
        <v>457</v>
      </c>
      <c r="C12" s="49">
        <v>8</v>
      </c>
      <c r="D12" s="50">
        <v>29</v>
      </c>
      <c r="E12" s="40">
        <v>25</v>
      </c>
      <c r="F12" s="32"/>
      <c r="G12" s="37"/>
      <c r="H12" s="37"/>
      <c r="I12" s="47"/>
      <c r="J12" s="17">
        <f t="shared" si="0"/>
        <v>0</v>
      </c>
      <c r="K12" s="37"/>
      <c r="L12" s="37"/>
      <c r="M12" s="37"/>
      <c r="N12" s="37"/>
      <c r="O12" s="17">
        <f t="shared" si="1"/>
        <v>0</v>
      </c>
      <c r="P12"/>
      <c r="Q12"/>
      <c r="S12"/>
      <c r="X12" s="17">
        <f t="shared" si="2"/>
        <v>0</v>
      </c>
      <c r="Y12" s="19"/>
      <c r="Z12" s="22">
        <f t="shared" si="3"/>
        <v>0</v>
      </c>
      <c r="AA12" s="39" t="s">
        <v>120</v>
      </c>
      <c r="AB12" s="16"/>
      <c r="AC12" s="19"/>
      <c r="AD12" s="37"/>
      <c r="AE12" s="19"/>
      <c r="AL12" s="21"/>
    </row>
    <row r="13" spans="1:38" x14ac:dyDescent="0.25">
      <c r="A13" s="49" t="s">
        <v>189</v>
      </c>
      <c r="B13" s="49" t="s">
        <v>190</v>
      </c>
      <c r="C13" s="49">
        <v>7</v>
      </c>
      <c r="D13" s="42">
        <v>34</v>
      </c>
      <c r="E13" s="31">
        <v>27</v>
      </c>
      <c r="F13" s="38">
        <v>76499</v>
      </c>
      <c r="G13" s="38">
        <v>76675</v>
      </c>
      <c r="H13" s="38"/>
      <c r="I13" s="37"/>
      <c r="J13" s="17">
        <f t="shared" si="0"/>
        <v>2</v>
      </c>
      <c r="K13" s="37">
        <v>76027</v>
      </c>
      <c r="L13" s="37">
        <v>76674</v>
      </c>
      <c r="M13" s="37"/>
      <c r="N13" s="32"/>
      <c r="O13" s="17">
        <f t="shared" si="1"/>
        <v>2</v>
      </c>
      <c r="P13" s="38">
        <v>76499</v>
      </c>
      <c r="Q13" s="38"/>
      <c r="R13" s="38">
        <v>76499</v>
      </c>
      <c r="S13" s="38">
        <v>76675</v>
      </c>
      <c r="T13" s="35"/>
      <c r="X13" s="17">
        <f t="shared" si="2"/>
        <v>3</v>
      </c>
      <c r="Y13" s="19"/>
      <c r="Z13" s="22">
        <f t="shared" si="3"/>
        <v>197</v>
      </c>
      <c r="AA13" s="39" t="s">
        <v>120</v>
      </c>
      <c r="AB13" s="36"/>
      <c r="AC13" s="19"/>
      <c r="AD13" s="37"/>
      <c r="AE13" s="19"/>
      <c r="AL13" s="21"/>
    </row>
    <row r="14" spans="1:38" x14ac:dyDescent="0.25">
      <c r="A14" s="49" t="s">
        <v>223</v>
      </c>
      <c r="B14" s="49" t="s">
        <v>190</v>
      </c>
      <c r="C14" s="49">
        <v>8</v>
      </c>
      <c r="D14" s="42">
        <v>29</v>
      </c>
      <c r="E14" s="31">
        <v>25</v>
      </c>
      <c r="F14" s="38">
        <v>76369</v>
      </c>
      <c r="G14" s="38">
        <v>76674</v>
      </c>
      <c r="H14" s="38"/>
      <c r="I14" s="32"/>
      <c r="J14" s="17">
        <f t="shared" si="0"/>
        <v>2</v>
      </c>
      <c r="K14" s="38">
        <v>76675</v>
      </c>
      <c r="L14" s="38">
        <v>76027</v>
      </c>
      <c r="M14" s="37"/>
      <c r="N14" s="37"/>
      <c r="O14" s="17">
        <f t="shared" si="1"/>
        <v>2</v>
      </c>
      <c r="P14" s="38">
        <v>76369</v>
      </c>
      <c r="Q14" s="38"/>
      <c r="R14" s="38">
        <v>76369</v>
      </c>
      <c r="S14" s="38">
        <v>76674</v>
      </c>
      <c r="T14" s="38"/>
      <c r="U14" s="38"/>
      <c r="X14" s="17">
        <f t="shared" si="2"/>
        <v>3</v>
      </c>
      <c r="Y14" s="19"/>
      <c r="Z14" s="22">
        <f t="shared" si="3"/>
        <v>183</v>
      </c>
      <c r="AA14" s="39" t="s">
        <v>361</v>
      </c>
      <c r="AB14" s="23"/>
      <c r="AC14" s="44">
        <f>SUM(Z13:Z14)</f>
        <v>380</v>
      </c>
      <c r="AD14" s="37"/>
      <c r="AE14" s="19"/>
      <c r="AL14" s="21"/>
    </row>
    <row r="15" spans="1:38" x14ac:dyDescent="0.25">
      <c r="A15" s="49" t="s">
        <v>252</v>
      </c>
      <c r="B15" s="49" t="s">
        <v>437</v>
      </c>
      <c r="C15" s="49">
        <v>6</v>
      </c>
      <c r="D15" s="42">
        <v>40</v>
      </c>
      <c r="E15" s="31">
        <v>29</v>
      </c>
      <c r="F15" s="37"/>
      <c r="G15" s="37"/>
      <c r="H15" s="37"/>
      <c r="I15" s="37"/>
      <c r="J15" s="17">
        <f t="shared" si="0"/>
        <v>0</v>
      </c>
      <c r="K15" s="37"/>
      <c r="L15" s="37"/>
      <c r="M15" s="37"/>
      <c r="N15" s="37"/>
      <c r="O15" s="17">
        <f t="shared" si="1"/>
        <v>0</v>
      </c>
      <c r="P15"/>
      <c r="Q15"/>
      <c r="S15"/>
      <c r="X15" s="17">
        <f t="shared" si="2"/>
        <v>0</v>
      </c>
      <c r="Y15" s="19"/>
      <c r="Z15" s="22">
        <f t="shared" si="3"/>
        <v>0</v>
      </c>
      <c r="AA15" t="s">
        <v>120</v>
      </c>
      <c r="AB15" s="16"/>
      <c r="AC15" s="19"/>
      <c r="AD15" s="37"/>
      <c r="AE15" s="19"/>
      <c r="AL15" s="21"/>
    </row>
    <row r="16" spans="1:38" x14ac:dyDescent="0.25">
      <c r="A16" s="49" t="s">
        <v>438</v>
      </c>
      <c r="B16" s="49" t="s">
        <v>439</v>
      </c>
      <c r="C16" s="49">
        <v>8</v>
      </c>
      <c r="D16" s="42">
        <v>29</v>
      </c>
      <c r="E16" s="31">
        <v>25</v>
      </c>
      <c r="F16" s="38">
        <v>76370</v>
      </c>
      <c r="G16" s="38">
        <v>76501</v>
      </c>
      <c r="H16" s="38"/>
      <c r="I16" s="37"/>
      <c r="J16" s="17">
        <f t="shared" si="0"/>
        <v>2</v>
      </c>
      <c r="K16" s="32"/>
      <c r="L16" s="37"/>
      <c r="M16" s="37"/>
      <c r="N16" s="37"/>
      <c r="O16" s="17">
        <f t="shared" si="1"/>
        <v>0</v>
      </c>
      <c r="P16" s="38">
        <v>76370</v>
      </c>
      <c r="Q16" s="38"/>
      <c r="R16" s="38">
        <v>76370</v>
      </c>
      <c r="S16" s="38">
        <v>76501</v>
      </c>
      <c r="T16" s="38"/>
      <c r="X16" s="17">
        <f t="shared" si="2"/>
        <v>3</v>
      </c>
      <c r="Y16" s="19"/>
      <c r="Z16" s="22">
        <f t="shared" si="3"/>
        <v>133</v>
      </c>
      <c r="AA16" t="s">
        <v>120</v>
      </c>
      <c r="AB16" s="36"/>
      <c r="AC16" s="19"/>
      <c r="AE16" s="19"/>
      <c r="AL16" s="21"/>
    </row>
    <row r="17" spans="1:38" x14ac:dyDescent="0.25">
      <c r="A17" s="49" t="s">
        <v>440</v>
      </c>
      <c r="B17" s="49" t="s">
        <v>441</v>
      </c>
      <c r="C17" s="49">
        <v>8</v>
      </c>
      <c r="D17" s="42">
        <v>29</v>
      </c>
      <c r="E17" s="31">
        <v>25</v>
      </c>
      <c r="F17" s="37"/>
      <c r="G17" s="37"/>
      <c r="H17" s="37"/>
      <c r="I17" s="37"/>
      <c r="J17" s="17">
        <f t="shared" si="0"/>
        <v>0</v>
      </c>
      <c r="K17" s="37"/>
      <c r="L17" s="37"/>
      <c r="M17" s="37"/>
      <c r="N17" s="37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3"/>
        <v>0</v>
      </c>
      <c r="AA17" t="s">
        <v>120</v>
      </c>
      <c r="AB17" s="16"/>
      <c r="AC17" s="19"/>
      <c r="AE17" s="19"/>
      <c r="AL17" s="21"/>
    </row>
    <row r="18" spans="1:38" x14ac:dyDescent="0.25">
      <c r="A18" s="32" t="s">
        <v>301</v>
      </c>
      <c r="B18" s="32" t="s">
        <v>302</v>
      </c>
      <c r="C18" s="32">
        <v>6</v>
      </c>
      <c r="D18" s="42">
        <v>40</v>
      </c>
      <c r="E18" s="31">
        <v>29</v>
      </c>
      <c r="F18" s="37"/>
      <c r="G18" s="37"/>
      <c r="H18" s="37"/>
      <c r="I18" s="37"/>
      <c r="J18" s="17">
        <f t="shared" si="0"/>
        <v>0</v>
      </c>
      <c r="K18" s="37"/>
      <c r="L18" s="37"/>
      <c r="M18" s="37"/>
      <c r="N18" s="37"/>
      <c r="O18" s="17">
        <f t="shared" si="1"/>
        <v>0</v>
      </c>
      <c r="P18"/>
      <c r="Q18"/>
      <c r="S18"/>
      <c r="X18" s="17">
        <f t="shared" si="2"/>
        <v>0</v>
      </c>
      <c r="Y18" s="19"/>
      <c r="Z18" s="22">
        <f t="shared" si="3"/>
        <v>0</v>
      </c>
      <c r="AA18" s="39" t="s">
        <v>120</v>
      </c>
      <c r="AB18" s="23"/>
      <c r="AC18" s="19"/>
      <c r="AE18" s="19"/>
      <c r="AF18" s="25"/>
      <c r="AL18" s="21"/>
    </row>
    <row r="19" spans="1:38" x14ac:dyDescent="0.25">
      <c r="A19" s="49" t="s">
        <v>236</v>
      </c>
      <c r="B19" s="49" t="s">
        <v>237</v>
      </c>
      <c r="C19" s="49">
        <v>8</v>
      </c>
      <c r="D19" s="42">
        <v>29</v>
      </c>
      <c r="E19" s="31">
        <v>25</v>
      </c>
      <c r="F19" s="38"/>
      <c r="G19" s="38"/>
      <c r="H19" s="37"/>
      <c r="I19" s="37"/>
      <c r="J19" s="17">
        <f t="shared" si="0"/>
        <v>0</v>
      </c>
      <c r="K19" s="37"/>
      <c r="L19" s="37"/>
      <c r="M19" s="37"/>
      <c r="N19" s="37"/>
      <c r="O19" s="17">
        <f t="shared" si="1"/>
        <v>0</v>
      </c>
      <c r="P19"/>
      <c r="Q19"/>
      <c r="S19"/>
      <c r="X19" s="17">
        <f t="shared" si="2"/>
        <v>0</v>
      </c>
      <c r="Y19" s="19"/>
      <c r="Z19" s="22">
        <f t="shared" si="3"/>
        <v>0</v>
      </c>
      <c r="AA19" s="39" t="s">
        <v>120</v>
      </c>
      <c r="AB19" s="16"/>
      <c r="AC19" s="19"/>
      <c r="AE19" s="19"/>
      <c r="AF19" s="25"/>
      <c r="AL19" s="21"/>
    </row>
    <row r="20" spans="1:38" x14ac:dyDescent="0.25">
      <c r="A20" s="49" t="s">
        <v>31</v>
      </c>
      <c r="B20" s="49" t="s">
        <v>32</v>
      </c>
      <c r="C20" s="49">
        <v>8</v>
      </c>
      <c r="D20" s="42">
        <v>29</v>
      </c>
      <c r="E20" s="31">
        <v>25</v>
      </c>
      <c r="F20" s="32"/>
      <c r="G20" s="32"/>
      <c r="H20" s="37"/>
      <c r="I20" s="37"/>
      <c r="J20" s="17">
        <f t="shared" si="0"/>
        <v>0</v>
      </c>
      <c r="K20" s="37"/>
      <c r="L20" s="37"/>
      <c r="M20" s="37"/>
      <c r="N20" s="38"/>
      <c r="O20" s="17">
        <f t="shared" si="1"/>
        <v>0</v>
      </c>
      <c r="P20" s="35"/>
      <c r="Q20"/>
      <c r="R20"/>
      <c r="S20"/>
      <c r="X20" s="17">
        <f t="shared" si="2"/>
        <v>0</v>
      </c>
      <c r="Y20" s="19"/>
      <c r="Z20" s="22">
        <f t="shared" si="3"/>
        <v>0</v>
      </c>
      <c r="AA20" s="39" t="s">
        <v>120</v>
      </c>
      <c r="AB20" s="16"/>
      <c r="AC20" s="19"/>
      <c r="AE20" s="19"/>
      <c r="AF20" s="25"/>
      <c r="AL20" s="21"/>
    </row>
    <row r="21" spans="1:38" x14ac:dyDescent="0.25">
      <c r="A21" s="32" t="s">
        <v>453</v>
      </c>
      <c r="B21" s="32" t="s">
        <v>450</v>
      </c>
      <c r="C21" s="32">
        <v>8</v>
      </c>
      <c r="D21" s="42">
        <v>29</v>
      </c>
      <c r="E21" s="31">
        <v>25</v>
      </c>
      <c r="F21" s="38"/>
      <c r="G21" s="38"/>
      <c r="H21" s="37"/>
      <c r="I21" s="37"/>
      <c r="J21" s="17">
        <f t="shared" si="0"/>
        <v>0</v>
      </c>
      <c r="K21" s="37"/>
      <c r="L21" s="37"/>
      <c r="M21" s="37"/>
      <c r="N21" s="37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3"/>
        <v>0</v>
      </c>
      <c r="AA21" t="s">
        <v>120</v>
      </c>
      <c r="AB21" s="16"/>
      <c r="AC21" s="23"/>
      <c r="AE21" s="19"/>
      <c r="AL21" s="21"/>
    </row>
    <row r="22" spans="1:38" x14ac:dyDescent="0.25">
      <c r="A22" s="49" t="s">
        <v>58</v>
      </c>
      <c r="B22" s="49" t="s">
        <v>59</v>
      </c>
      <c r="C22" s="49">
        <v>7</v>
      </c>
      <c r="D22" s="42">
        <v>34</v>
      </c>
      <c r="E22" s="31">
        <v>27</v>
      </c>
      <c r="F22" s="32"/>
      <c r="G22" s="32"/>
      <c r="H22" s="37"/>
      <c r="I22" s="37"/>
      <c r="J22" s="17">
        <f t="shared" si="0"/>
        <v>0</v>
      </c>
      <c r="K22" s="37"/>
      <c r="L22" s="37"/>
      <c r="M22" s="37"/>
      <c r="N22" s="37"/>
      <c r="O22" s="17">
        <f t="shared" si="1"/>
        <v>0</v>
      </c>
      <c r="P22"/>
      <c r="Q22"/>
      <c r="S22"/>
      <c r="X22" s="17">
        <f t="shared" si="2"/>
        <v>0</v>
      </c>
      <c r="Y22" s="19"/>
      <c r="Z22" s="22">
        <f t="shared" si="3"/>
        <v>0</v>
      </c>
      <c r="AA22" s="39" t="s">
        <v>120</v>
      </c>
      <c r="AB22" s="16"/>
      <c r="AC22" s="19"/>
      <c r="AE22" s="19"/>
      <c r="AL22" s="21"/>
    </row>
    <row r="23" spans="1:38" x14ac:dyDescent="0.25">
      <c r="A23" s="49" t="s">
        <v>50</v>
      </c>
      <c r="B23" s="49" t="s">
        <v>86</v>
      </c>
      <c r="C23" s="49">
        <v>6</v>
      </c>
      <c r="D23" s="42">
        <v>40</v>
      </c>
      <c r="E23" s="31">
        <v>29</v>
      </c>
      <c r="F23" s="32"/>
      <c r="G23" s="32"/>
      <c r="H23" s="32"/>
      <c r="I23" s="32"/>
      <c r="J23" s="17">
        <f t="shared" si="0"/>
        <v>0</v>
      </c>
      <c r="K23" s="37"/>
      <c r="L23" s="37"/>
      <c r="M23" s="37"/>
      <c r="N23" s="32"/>
      <c r="O23" s="17">
        <f t="shared" si="1"/>
        <v>0</v>
      </c>
      <c r="P23"/>
      <c r="Q23"/>
      <c r="S23"/>
      <c r="X23" s="17">
        <f t="shared" si="2"/>
        <v>0</v>
      </c>
      <c r="Y23" s="19"/>
      <c r="Z23" s="22">
        <f t="shared" si="3"/>
        <v>0</v>
      </c>
      <c r="AA23" s="39" t="s">
        <v>120</v>
      </c>
      <c r="AB23" s="23"/>
      <c r="AC23" s="19"/>
      <c r="AE23" s="19"/>
      <c r="AL23" s="21"/>
    </row>
    <row r="24" spans="1:38" x14ac:dyDescent="0.25">
      <c r="A24" s="32" t="s">
        <v>280</v>
      </c>
      <c r="B24" s="32" t="s">
        <v>352</v>
      </c>
      <c r="C24" s="32">
        <v>8</v>
      </c>
      <c r="D24" s="42">
        <v>29</v>
      </c>
      <c r="E24" s="31">
        <v>25</v>
      </c>
      <c r="F24" s="32"/>
      <c r="G24" s="37"/>
      <c r="H24" s="37"/>
      <c r="I24" s="37"/>
      <c r="J24" s="17">
        <f t="shared" si="0"/>
        <v>0</v>
      </c>
      <c r="K24" s="37"/>
      <c r="L24" s="37"/>
      <c r="M24" s="37"/>
      <c r="N24" s="37"/>
      <c r="O24" s="17">
        <f t="shared" si="1"/>
        <v>0</v>
      </c>
      <c r="P24"/>
      <c r="Q24"/>
      <c r="S24"/>
      <c r="X24" s="17">
        <f t="shared" si="2"/>
        <v>0</v>
      </c>
      <c r="Y24" s="19"/>
      <c r="Z24" s="22">
        <f t="shared" si="3"/>
        <v>0</v>
      </c>
      <c r="AA24" s="39" t="s">
        <v>384</v>
      </c>
      <c r="AB24" s="23"/>
      <c r="AC24" s="23"/>
      <c r="AE24" s="19"/>
      <c r="AL24" s="21"/>
    </row>
    <row r="25" spans="1:38" x14ac:dyDescent="0.25">
      <c r="A25" s="49" t="s">
        <v>74</v>
      </c>
      <c r="B25" s="49" t="s">
        <v>75</v>
      </c>
      <c r="C25" s="49">
        <v>8</v>
      </c>
      <c r="D25" s="42">
        <v>29</v>
      </c>
      <c r="E25" s="31">
        <v>25</v>
      </c>
      <c r="F25" s="38">
        <v>76682</v>
      </c>
      <c r="G25" s="38">
        <v>76878</v>
      </c>
      <c r="H25" s="37"/>
      <c r="I25" s="37"/>
      <c r="J25" s="17">
        <f t="shared" si="0"/>
        <v>2</v>
      </c>
      <c r="K25" s="32"/>
      <c r="L25" s="37"/>
      <c r="M25" s="37"/>
      <c r="N25" s="37"/>
      <c r="O25" s="17">
        <f t="shared" si="1"/>
        <v>0</v>
      </c>
      <c r="P25" s="38">
        <v>76682</v>
      </c>
      <c r="Q25" s="38">
        <v>76878</v>
      </c>
      <c r="R25" s="38">
        <v>76682</v>
      </c>
      <c r="S25" s="38">
        <v>76878</v>
      </c>
      <c r="X25" s="17">
        <f t="shared" si="2"/>
        <v>4</v>
      </c>
      <c r="Y25" s="19"/>
      <c r="Z25" s="22">
        <f t="shared" si="3"/>
        <v>158</v>
      </c>
      <c r="AA25" s="39" t="s">
        <v>120</v>
      </c>
      <c r="AB25" s="16"/>
      <c r="AC25" s="23"/>
      <c r="AE25" s="19"/>
      <c r="AL25" s="21"/>
    </row>
    <row r="26" spans="1:38" x14ac:dyDescent="0.25">
      <c r="A26" s="32" t="s">
        <v>0</v>
      </c>
      <c r="B26" s="32" t="s">
        <v>194</v>
      </c>
      <c r="C26" s="32">
        <v>7</v>
      </c>
      <c r="D26" s="42">
        <v>34</v>
      </c>
      <c r="E26" s="31">
        <v>27</v>
      </c>
      <c r="F26" s="32"/>
      <c r="G26" s="32"/>
      <c r="H26" s="37"/>
      <c r="I26" s="37"/>
      <c r="J26" s="17">
        <f t="shared" si="0"/>
        <v>0</v>
      </c>
      <c r="K26" s="37"/>
      <c r="L26" s="37"/>
      <c r="M26" s="37"/>
      <c r="N26" s="37"/>
      <c r="O26" s="17">
        <f t="shared" si="1"/>
        <v>0</v>
      </c>
      <c r="P26"/>
      <c r="Q26"/>
      <c r="S26"/>
      <c r="X26" s="17">
        <f t="shared" si="2"/>
        <v>0</v>
      </c>
      <c r="Y26" s="19"/>
      <c r="Z26" s="22">
        <f t="shared" si="3"/>
        <v>0</v>
      </c>
      <c r="AA26" s="39" t="s">
        <v>120</v>
      </c>
      <c r="AB26" s="16"/>
      <c r="AC26" s="19"/>
      <c r="AE26" s="19"/>
      <c r="AL26" s="21"/>
    </row>
    <row r="27" spans="1:38" x14ac:dyDescent="0.25">
      <c r="A27" s="49" t="s">
        <v>336</v>
      </c>
      <c r="B27" s="49" t="s">
        <v>194</v>
      </c>
      <c r="C27" s="49">
        <v>8</v>
      </c>
      <c r="D27" s="42">
        <v>29</v>
      </c>
      <c r="E27" s="31">
        <v>25</v>
      </c>
      <c r="F27" s="32"/>
      <c r="G27" s="32"/>
      <c r="H27" s="37"/>
      <c r="I27" s="37"/>
      <c r="J27" s="17">
        <f t="shared" si="0"/>
        <v>0</v>
      </c>
      <c r="K27" s="37"/>
      <c r="L27" s="37"/>
      <c r="M27" s="37"/>
      <c r="N27" s="37"/>
      <c r="O27" s="17">
        <f t="shared" si="1"/>
        <v>0</v>
      </c>
      <c r="P27"/>
      <c r="Q27"/>
      <c r="S27"/>
      <c r="X27" s="17">
        <f t="shared" si="2"/>
        <v>0</v>
      </c>
      <c r="Y27" s="19"/>
      <c r="Z27" s="22">
        <f t="shared" si="3"/>
        <v>0</v>
      </c>
      <c r="AA27" t="s">
        <v>120</v>
      </c>
      <c r="AB27" s="16"/>
      <c r="AC27" s="19"/>
      <c r="AE27" s="19"/>
      <c r="AF27" s="19"/>
      <c r="AL27" s="21"/>
    </row>
    <row r="28" spans="1:38" x14ac:dyDescent="0.25">
      <c r="A28" s="49" t="s">
        <v>145</v>
      </c>
      <c r="B28" s="49" t="s">
        <v>25</v>
      </c>
      <c r="C28" s="49">
        <v>6</v>
      </c>
      <c r="D28" s="42">
        <v>40</v>
      </c>
      <c r="E28" s="31">
        <v>29</v>
      </c>
      <c r="F28" s="32"/>
      <c r="G28" s="32"/>
      <c r="H28" s="37"/>
      <c r="I28" s="37"/>
      <c r="J28" s="17">
        <f t="shared" si="0"/>
        <v>0</v>
      </c>
      <c r="K28" s="37"/>
      <c r="L28" s="37"/>
      <c r="M28" s="37"/>
      <c r="N28" s="37"/>
      <c r="O28" s="17">
        <f t="shared" si="1"/>
        <v>0</v>
      </c>
      <c r="P28"/>
      <c r="Q28"/>
      <c r="S28"/>
      <c r="X28" s="17">
        <f t="shared" si="2"/>
        <v>0</v>
      </c>
      <c r="Y28" s="19"/>
      <c r="Z28" s="22">
        <f t="shared" si="3"/>
        <v>0</v>
      </c>
      <c r="AA28" s="39" t="s">
        <v>120</v>
      </c>
      <c r="AB28" s="16"/>
      <c r="AC28" s="23"/>
      <c r="AE28" s="19"/>
      <c r="AG28" s="27"/>
      <c r="AH28" s="16"/>
      <c r="AL28" s="21"/>
    </row>
    <row r="29" spans="1:38" x14ac:dyDescent="0.25">
      <c r="A29" s="49" t="s">
        <v>11</v>
      </c>
      <c r="B29" s="49" t="s">
        <v>12</v>
      </c>
      <c r="C29" s="49">
        <v>6</v>
      </c>
      <c r="D29" s="42">
        <v>40</v>
      </c>
      <c r="E29" s="31">
        <v>29</v>
      </c>
      <c r="F29" s="32"/>
      <c r="G29" s="37"/>
      <c r="H29" s="37"/>
      <c r="I29" s="37"/>
      <c r="J29" s="17">
        <f t="shared" si="0"/>
        <v>0</v>
      </c>
      <c r="K29" s="37"/>
      <c r="L29" s="37"/>
      <c r="M29" s="37"/>
      <c r="N29" s="37"/>
      <c r="O29" s="17">
        <f t="shared" si="1"/>
        <v>0</v>
      </c>
      <c r="P29"/>
      <c r="Q29"/>
      <c r="S29"/>
      <c r="X29" s="17">
        <f t="shared" si="2"/>
        <v>0</v>
      </c>
      <c r="Y29" s="19"/>
      <c r="Z29" s="22">
        <f t="shared" si="3"/>
        <v>0</v>
      </c>
      <c r="AA29" s="39" t="s">
        <v>120</v>
      </c>
      <c r="AB29" s="1"/>
      <c r="AC29" s="19"/>
      <c r="AE29" s="19"/>
    </row>
    <row r="30" spans="1:38" x14ac:dyDescent="0.25">
      <c r="A30" s="49" t="s">
        <v>238</v>
      </c>
      <c r="B30" s="49" t="s">
        <v>206</v>
      </c>
      <c r="C30" s="49">
        <v>6</v>
      </c>
      <c r="D30" s="42">
        <v>40</v>
      </c>
      <c r="E30" s="31">
        <v>29</v>
      </c>
      <c r="F30" s="38"/>
      <c r="G30" s="38"/>
      <c r="H30" s="32"/>
      <c r="I30" s="32"/>
      <c r="J30" s="17">
        <f t="shared" si="0"/>
        <v>0</v>
      </c>
      <c r="K30" s="32"/>
      <c r="L30" s="37"/>
      <c r="M30" s="37"/>
      <c r="N30" s="37"/>
      <c r="O30" s="17">
        <f t="shared" si="1"/>
        <v>0</v>
      </c>
      <c r="P30" s="38"/>
      <c r="Q30" s="38"/>
      <c r="R30"/>
      <c r="S30"/>
      <c r="T30"/>
      <c r="X30" s="17">
        <f t="shared" si="2"/>
        <v>0</v>
      </c>
      <c r="Y30" s="19"/>
      <c r="Z30" s="22">
        <f t="shared" si="3"/>
        <v>0</v>
      </c>
      <c r="AA30" s="39" t="s">
        <v>120</v>
      </c>
      <c r="AB30" s="16"/>
      <c r="AC30" s="19"/>
      <c r="AE30" s="19"/>
      <c r="AG30" s="27"/>
      <c r="AH30" s="16"/>
      <c r="AL30" s="21"/>
    </row>
    <row r="31" spans="1:38" x14ac:dyDescent="0.25">
      <c r="A31" s="49" t="s">
        <v>349</v>
      </c>
      <c r="B31" s="49" t="s">
        <v>230</v>
      </c>
      <c r="C31" s="49">
        <v>6</v>
      </c>
      <c r="D31" s="42">
        <v>40</v>
      </c>
      <c r="E31" s="31">
        <v>29</v>
      </c>
      <c r="F31" s="38"/>
      <c r="G31" s="37"/>
      <c r="H31" s="37"/>
      <c r="I31" s="37"/>
      <c r="J31" s="17">
        <f t="shared" si="0"/>
        <v>0</v>
      </c>
      <c r="K31" s="37"/>
      <c r="L31" s="37"/>
      <c r="M31" s="37"/>
      <c r="N31" s="38"/>
      <c r="O31" s="17">
        <f t="shared" si="1"/>
        <v>0</v>
      </c>
      <c r="P31"/>
      <c r="Q31"/>
      <c r="S31"/>
      <c r="X31" s="17">
        <f t="shared" si="2"/>
        <v>0</v>
      </c>
      <c r="Y31" s="19"/>
      <c r="Z31" s="22">
        <f t="shared" si="3"/>
        <v>0</v>
      </c>
      <c r="AA31" s="39" t="s">
        <v>120</v>
      </c>
      <c r="AB31" s="16"/>
      <c r="AC31" s="19"/>
      <c r="AE31" s="19"/>
      <c r="AG31" s="27"/>
      <c r="AH31" s="16"/>
      <c r="AL31" s="21"/>
    </row>
    <row r="32" spans="1:38" x14ac:dyDescent="0.25">
      <c r="A32" s="49" t="s">
        <v>47</v>
      </c>
      <c r="B32" s="49" t="s">
        <v>432</v>
      </c>
      <c r="C32" s="49">
        <v>8</v>
      </c>
      <c r="D32" s="42">
        <v>29</v>
      </c>
      <c r="E32" s="31">
        <v>25</v>
      </c>
      <c r="F32" s="38"/>
      <c r="G32" s="37"/>
      <c r="H32" s="37"/>
      <c r="I32" s="37"/>
      <c r="J32" s="17">
        <f t="shared" si="0"/>
        <v>0</v>
      </c>
      <c r="K32" s="37"/>
      <c r="L32" s="37"/>
      <c r="M32" s="37"/>
      <c r="N32" s="38"/>
      <c r="O32" s="17">
        <f t="shared" si="1"/>
        <v>0</v>
      </c>
      <c r="P32"/>
      <c r="Q32"/>
      <c r="S32"/>
      <c r="X32" s="17">
        <f t="shared" si="2"/>
        <v>0</v>
      </c>
      <c r="Y32" s="19"/>
      <c r="Z32" s="22">
        <f t="shared" si="3"/>
        <v>0</v>
      </c>
      <c r="AA32" s="39" t="s">
        <v>120</v>
      </c>
      <c r="AB32" s="36"/>
      <c r="AC32" s="19"/>
      <c r="AE32" s="19"/>
      <c r="AG32" s="27"/>
      <c r="AH32" s="16"/>
      <c r="AL32" s="21"/>
    </row>
    <row r="33" spans="1:38" x14ac:dyDescent="0.25">
      <c r="A33" s="49" t="s">
        <v>431</v>
      </c>
      <c r="B33" s="49" t="s">
        <v>432</v>
      </c>
      <c r="C33" s="49">
        <v>8</v>
      </c>
      <c r="D33" s="42">
        <v>29</v>
      </c>
      <c r="E33" s="31">
        <v>25</v>
      </c>
      <c r="F33" s="38"/>
      <c r="G33" s="37"/>
      <c r="H33" s="37"/>
      <c r="I33" s="37"/>
      <c r="J33" s="17">
        <f t="shared" si="0"/>
        <v>0</v>
      </c>
      <c r="K33" s="37"/>
      <c r="L33" s="37"/>
      <c r="M33" s="37"/>
      <c r="N33" s="32"/>
      <c r="O33" s="17">
        <f t="shared" si="1"/>
        <v>0</v>
      </c>
      <c r="P33"/>
      <c r="Q33"/>
      <c r="S33"/>
      <c r="X33" s="17">
        <f t="shared" si="2"/>
        <v>0</v>
      </c>
      <c r="Y33" s="19"/>
      <c r="Z33" s="22">
        <f t="shared" si="3"/>
        <v>0</v>
      </c>
      <c r="AA33" s="39" t="s">
        <v>120</v>
      </c>
      <c r="AB33" s="23"/>
      <c r="AC33" s="3"/>
      <c r="AE33" s="19"/>
      <c r="AL33" s="21"/>
    </row>
    <row r="34" spans="1:38" x14ac:dyDescent="0.25">
      <c r="A34" s="49" t="s">
        <v>145</v>
      </c>
      <c r="B34" s="49" t="s">
        <v>73</v>
      </c>
      <c r="C34" s="49">
        <v>8</v>
      </c>
      <c r="D34" s="42">
        <v>29</v>
      </c>
      <c r="E34" s="31">
        <v>25</v>
      </c>
      <c r="F34" s="32"/>
      <c r="G34" s="32"/>
      <c r="H34" s="32"/>
      <c r="I34" s="32"/>
      <c r="J34" s="17">
        <f t="shared" si="0"/>
        <v>0</v>
      </c>
      <c r="K34" s="32"/>
      <c r="L34" s="37"/>
      <c r="M34" s="37"/>
      <c r="N34" s="32"/>
      <c r="O34" s="17">
        <f t="shared" si="1"/>
        <v>0</v>
      </c>
      <c r="P34"/>
      <c r="Q34"/>
      <c r="S34"/>
      <c r="X34" s="17">
        <f t="shared" si="2"/>
        <v>0</v>
      </c>
      <c r="Y34" s="19"/>
      <c r="Z34" s="22">
        <f t="shared" si="3"/>
        <v>0</v>
      </c>
      <c r="AA34" t="s">
        <v>268</v>
      </c>
      <c r="AB34" s="16"/>
      <c r="AC34" s="25"/>
      <c r="AE34" s="19"/>
      <c r="AL34" s="21"/>
    </row>
    <row r="35" spans="1:38" x14ac:dyDescent="0.25">
      <c r="A35" s="49" t="s">
        <v>263</v>
      </c>
      <c r="B35" s="49" t="s">
        <v>73</v>
      </c>
      <c r="C35" s="49">
        <v>8</v>
      </c>
      <c r="D35" s="42">
        <v>29</v>
      </c>
      <c r="E35" s="31">
        <v>25</v>
      </c>
      <c r="F35" s="38"/>
      <c r="G35" s="37"/>
      <c r="H35" s="37"/>
      <c r="I35" s="37"/>
      <c r="J35" s="17">
        <f t="shared" si="0"/>
        <v>0</v>
      </c>
      <c r="K35" s="37"/>
      <c r="L35" s="37"/>
      <c r="M35" s="37"/>
      <c r="N35" s="37"/>
      <c r="O35" s="17">
        <f t="shared" si="1"/>
        <v>0</v>
      </c>
      <c r="P35"/>
      <c r="Q35"/>
      <c r="S35"/>
      <c r="X35" s="17">
        <f t="shared" si="2"/>
        <v>0</v>
      </c>
      <c r="Y35" s="19"/>
      <c r="Z35" s="22">
        <f t="shared" si="3"/>
        <v>0</v>
      </c>
      <c r="AA35" s="39" t="s">
        <v>268</v>
      </c>
      <c r="AB35" s="16"/>
      <c r="AC35" s="23"/>
      <c r="AE35" s="19"/>
      <c r="AL35" s="21"/>
    </row>
    <row r="36" spans="1:38" x14ac:dyDescent="0.25">
      <c r="A36" s="49" t="s">
        <v>72</v>
      </c>
      <c r="B36" s="49" t="s">
        <v>73</v>
      </c>
      <c r="C36" s="49">
        <v>8</v>
      </c>
      <c r="D36" s="42">
        <v>29</v>
      </c>
      <c r="E36" s="31">
        <v>25</v>
      </c>
      <c r="F36" s="38"/>
      <c r="G36" s="38"/>
      <c r="H36" s="38"/>
      <c r="I36" s="37"/>
      <c r="J36" s="17">
        <f t="shared" si="0"/>
        <v>0</v>
      </c>
      <c r="K36" s="37"/>
      <c r="L36" s="37"/>
      <c r="M36" s="37"/>
      <c r="N36" s="37"/>
      <c r="O36" s="17">
        <f t="shared" si="1"/>
        <v>0</v>
      </c>
      <c r="P36" s="38"/>
      <c r="Q36" s="38"/>
      <c r="R36" s="38"/>
      <c r="S36" s="38"/>
      <c r="T36" s="38"/>
      <c r="U36" s="38"/>
      <c r="X36" s="17">
        <f t="shared" si="2"/>
        <v>0</v>
      </c>
      <c r="Y36" s="19"/>
      <c r="Z36" s="22">
        <f t="shared" si="3"/>
        <v>0</v>
      </c>
      <c r="AA36" s="39" t="s">
        <v>120</v>
      </c>
      <c r="AB36" s="16"/>
      <c r="AC36" s="44">
        <f>SUM(Z34:Z36)</f>
        <v>0</v>
      </c>
      <c r="AE36" s="19"/>
      <c r="AL36" s="21"/>
    </row>
    <row r="37" spans="1:38" x14ac:dyDescent="0.25">
      <c r="A37" s="32" t="s">
        <v>200</v>
      </c>
      <c r="B37" s="32" t="s">
        <v>201</v>
      </c>
      <c r="C37" s="49">
        <v>8</v>
      </c>
      <c r="D37" s="42">
        <v>29</v>
      </c>
      <c r="E37" s="31">
        <v>25</v>
      </c>
      <c r="F37" s="38"/>
      <c r="G37" s="37"/>
      <c r="H37" s="37"/>
      <c r="I37" s="37"/>
      <c r="J37" s="17">
        <f t="shared" si="0"/>
        <v>0</v>
      </c>
      <c r="K37" s="37"/>
      <c r="L37" s="37"/>
      <c r="M37" s="37"/>
      <c r="N37" s="37"/>
      <c r="O37" s="17">
        <f t="shared" si="1"/>
        <v>0</v>
      </c>
      <c r="P37"/>
      <c r="Q37"/>
      <c r="S37"/>
      <c r="X37" s="17">
        <f t="shared" si="2"/>
        <v>0</v>
      </c>
      <c r="Y37" s="19"/>
      <c r="Z37" s="22">
        <f t="shared" si="3"/>
        <v>0</v>
      </c>
      <c r="AA37" t="s">
        <v>120</v>
      </c>
      <c r="AB37" s="16"/>
      <c r="AC37" s="23"/>
      <c r="AD37" s="37"/>
      <c r="AE37" s="19"/>
      <c r="AL37" s="21"/>
    </row>
    <row r="38" spans="1:38" x14ac:dyDescent="0.25">
      <c r="A38" s="32" t="s">
        <v>456</v>
      </c>
      <c r="B38" s="32" t="s">
        <v>458</v>
      </c>
      <c r="C38" s="49">
        <v>8</v>
      </c>
      <c r="D38" s="42">
        <v>29</v>
      </c>
      <c r="E38" s="31">
        <v>25</v>
      </c>
      <c r="F38" s="38">
        <v>76980</v>
      </c>
      <c r="G38" s="38">
        <v>76983</v>
      </c>
      <c r="H38" s="38"/>
      <c r="I38" s="38"/>
      <c r="J38" s="17">
        <f t="shared" si="0"/>
        <v>2</v>
      </c>
      <c r="K38" s="38"/>
      <c r="L38" s="37"/>
      <c r="M38" s="37"/>
      <c r="N38" s="37"/>
      <c r="O38" s="17">
        <f t="shared" ref="O38:O69" si="5">COUNT(K38:N38)</f>
        <v>0</v>
      </c>
      <c r="P38" s="38">
        <v>76980</v>
      </c>
      <c r="Q38" s="38">
        <v>76983</v>
      </c>
      <c r="R38" s="38">
        <v>76980</v>
      </c>
      <c r="S38" s="38">
        <v>76983</v>
      </c>
      <c r="T38" s="38"/>
      <c r="U38" s="38"/>
      <c r="V38" s="35"/>
      <c r="W38" s="35"/>
      <c r="X38" s="17">
        <f t="shared" si="2"/>
        <v>4</v>
      </c>
      <c r="Y38" s="19"/>
      <c r="Z38" s="22">
        <f t="shared" si="3"/>
        <v>158</v>
      </c>
      <c r="AA38" t="s">
        <v>120</v>
      </c>
      <c r="AB38" s="16"/>
      <c r="AC38" s="19"/>
      <c r="AD38" s="37"/>
      <c r="AE38" s="19"/>
      <c r="AL38" s="21"/>
    </row>
    <row r="39" spans="1:38" x14ac:dyDescent="0.25">
      <c r="A39" s="49" t="s">
        <v>21</v>
      </c>
      <c r="B39" s="49" t="s">
        <v>22</v>
      </c>
      <c r="C39" s="49">
        <v>6</v>
      </c>
      <c r="D39" s="42">
        <v>40</v>
      </c>
      <c r="E39" s="31">
        <v>29</v>
      </c>
      <c r="F39" s="32"/>
      <c r="G39" s="32"/>
      <c r="H39" s="32"/>
      <c r="I39" s="32"/>
      <c r="J39" s="17">
        <f t="shared" si="0"/>
        <v>0</v>
      </c>
      <c r="K39" s="32"/>
      <c r="L39" s="37"/>
      <c r="M39" s="37"/>
      <c r="N39" s="37"/>
      <c r="O39" s="17">
        <f t="shared" si="5"/>
        <v>0</v>
      </c>
      <c r="P39"/>
      <c r="Q39"/>
      <c r="R39"/>
      <c r="S39"/>
      <c r="T39"/>
      <c r="U39"/>
      <c r="X39" s="17">
        <f t="shared" si="2"/>
        <v>0</v>
      </c>
      <c r="Y39" s="19"/>
      <c r="Z39" s="22">
        <f t="shared" si="3"/>
        <v>0</v>
      </c>
      <c r="AA39" s="39" t="s">
        <v>120</v>
      </c>
      <c r="AB39" s="16"/>
      <c r="AC39" s="19"/>
      <c r="AD39" s="37"/>
      <c r="AE39" s="19"/>
      <c r="AL39" s="21"/>
    </row>
    <row r="40" spans="1:38" x14ac:dyDescent="0.25">
      <c r="A40" s="32" t="s">
        <v>27</v>
      </c>
      <c r="B40" s="32" t="s">
        <v>466</v>
      </c>
      <c r="C40" s="32">
        <v>8</v>
      </c>
      <c r="D40" s="42">
        <v>29</v>
      </c>
      <c r="E40" s="31">
        <v>25</v>
      </c>
      <c r="F40" s="32"/>
      <c r="G40" s="32"/>
      <c r="H40" s="32"/>
      <c r="I40" s="32"/>
      <c r="J40" s="17">
        <f t="shared" si="0"/>
        <v>0</v>
      </c>
      <c r="K40" s="32"/>
      <c r="L40" s="37"/>
      <c r="M40" s="37"/>
      <c r="N40" s="37"/>
      <c r="O40" s="17">
        <f t="shared" si="5"/>
        <v>0</v>
      </c>
      <c r="P40"/>
      <c r="Q40"/>
      <c r="R40"/>
      <c r="S40"/>
      <c r="T40"/>
      <c r="U40"/>
      <c r="V40"/>
      <c r="W40"/>
      <c r="X40" s="17">
        <f t="shared" si="2"/>
        <v>0</v>
      </c>
      <c r="Y40" s="19"/>
      <c r="Z40" s="22">
        <f t="shared" si="3"/>
        <v>0</v>
      </c>
      <c r="AA40" t="s">
        <v>120</v>
      </c>
      <c r="AB40" s="23"/>
      <c r="AC40" s="23"/>
      <c r="AD40" s="37"/>
      <c r="AE40" s="19"/>
      <c r="AL40" s="21"/>
    </row>
    <row r="41" spans="1:38" x14ac:dyDescent="0.25">
      <c r="A41" s="49" t="s">
        <v>293</v>
      </c>
      <c r="B41" s="49" t="s">
        <v>294</v>
      </c>
      <c r="C41" s="49">
        <v>8</v>
      </c>
      <c r="D41" s="42">
        <v>29</v>
      </c>
      <c r="E41" s="31">
        <v>25</v>
      </c>
      <c r="F41" s="32"/>
      <c r="G41" s="32"/>
      <c r="H41" s="32"/>
      <c r="I41" s="32"/>
      <c r="J41" s="17">
        <f t="shared" si="0"/>
        <v>0</v>
      </c>
      <c r="K41" s="37"/>
      <c r="L41" s="37"/>
      <c r="M41" s="37"/>
      <c r="N41" s="37"/>
      <c r="O41" s="17">
        <f t="shared" si="5"/>
        <v>0</v>
      </c>
      <c r="P41"/>
      <c r="Q41"/>
      <c r="S41"/>
      <c r="X41" s="17">
        <f t="shared" si="2"/>
        <v>0</v>
      </c>
      <c r="Y41" s="19"/>
      <c r="Z41" s="22">
        <f t="shared" si="3"/>
        <v>0</v>
      </c>
      <c r="AA41" s="41" t="s">
        <v>179</v>
      </c>
      <c r="AB41" s="23"/>
      <c r="AC41" s="23"/>
      <c r="AD41" s="37"/>
      <c r="AE41" s="19"/>
      <c r="AL41" s="21"/>
    </row>
    <row r="42" spans="1:38" x14ac:dyDescent="0.25">
      <c r="A42" s="49" t="s">
        <v>0</v>
      </c>
      <c r="B42" s="49" t="s">
        <v>37</v>
      </c>
      <c r="C42" s="49">
        <v>7</v>
      </c>
      <c r="D42" s="42">
        <v>34</v>
      </c>
      <c r="E42" s="31">
        <v>27</v>
      </c>
      <c r="F42" s="38">
        <v>76154</v>
      </c>
      <c r="G42" s="38">
        <v>76157</v>
      </c>
      <c r="H42" s="38">
        <v>76877</v>
      </c>
      <c r="I42" s="38">
        <v>76880</v>
      </c>
      <c r="J42" s="17">
        <f t="shared" si="0"/>
        <v>4</v>
      </c>
      <c r="K42" s="38"/>
      <c r="L42" s="37"/>
      <c r="M42" s="37"/>
      <c r="N42" s="37"/>
      <c r="O42" s="17">
        <f t="shared" si="5"/>
        <v>0</v>
      </c>
      <c r="P42" s="38">
        <v>76154</v>
      </c>
      <c r="Q42" s="38">
        <v>76157</v>
      </c>
      <c r="R42" s="38">
        <v>76877</v>
      </c>
      <c r="S42" s="38"/>
      <c r="T42" s="38">
        <v>76154</v>
      </c>
      <c r="U42" s="38">
        <v>76157</v>
      </c>
      <c r="V42" s="38">
        <v>76877</v>
      </c>
      <c r="W42" s="38">
        <v>76880</v>
      </c>
      <c r="X42" s="17">
        <f t="shared" si="2"/>
        <v>7</v>
      </c>
      <c r="Y42" s="19"/>
      <c r="Z42" s="22">
        <f t="shared" si="3"/>
        <v>311</v>
      </c>
      <c r="AA42" s="39" t="s">
        <v>120</v>
      </c>
      <c r="AB42" s="16"/>
      <c r="AC42" s="23"/>
      <c r="AD42" s="37"/>
      <c r="AE42" s="19"/>
      <c r="AL42" s="21"/>
    </row>
    <row r="43" spans="1:38" x14ac:dyDescent="0.25">
      <c r="A43" s="49" t="s">
        <v>244</v>
      </c>
      <c r="B43" s="49" t="s">
        <v>245</v>
      </c>
      <c r="C43" s="49">
        <v>6</v>
      </c>
      <c r="D43" s="42">
        <v>40</v>
      </c>
      <c r="E43" s="31">
        <v>29</v>
      </c>
      <c r="F43" s="37"/>
      <c r="G43" s="37"/>
      <c r="H43" s="37"/>
      <c r="I43" s="37"/>
      <c r="J43" s="17">
        <f t="shared" si="0"/>
        <v>0</v>
      </c>
      <c r="K43" s="37"/>
      <c r="L43" s="37"/>
      <c r="M43" s="37"/>
      <c r="N43" s="37"/>
      <c r="O43" s="17">
        <f t="shared" si="5"/>
        <v>0</v>
      </c>
      <c r="P43"/>
      <c r="Q43"/>
      <c r="S43"/>
      <c r="X43" s="17">
        <f t="shared" si="2"/>
        <v>0</v>
      </c>
      <c r="Y43" s="19"/>
      <c r="Z43" s="22">
        <f t="shared" si="3"/>
        <v>0</v>
      </c>
      <c r="AA43" t="s">
        <v>120</v>
      </c>
      <c r="AB43" s="16"/>
      <c r="AC43" s="19"/>
      <c r="AD43" s="37"/>
      <c r="AE43" s="19"/>
      <c r="AL43" s="21"/>
    </row>
    <row r="44" spans="1:38" x14ac:dyDescent="0.25">
      <c r="A44" s="49" t="s">
        <v>162</v>
      </c>
      <c r="B44" s="49" t="s">
        <v>163</v>
      </c>
      <c r="C44" s="49">
        <v>6</v>
      </c>
      <c r="D44" s="42">
        <v>40</v>
      </c>
      <c r="E44" s="31">
        <v>29</v>
      </c>
      <c r="F44" s="32"/>
      <c r="G44" s="37"/>
      <c r="H44" s="37"/>
      <c r="I44" s="37"/>
      <c r="J44" s="17">
        <f t="shared" si="0"/>
        <v>0</v>
      </c>
      <c r="K44" s="37"/>
      <c r="L44" s="37"/>
      <c r="M44" s="37"/>
      <c r="N44" s="37"/>
      <c r="O44" s="17">
        <f t="shared" si="5"/>
        <v>0</v>
      </c>
      <c r="P44"/>
      <c r="Q44"/>
      <c r="S44"/>
      <c r="X44" s="17">
        <f t="shared" si="2"/>
        <v>0</v>
      </c>
      <c r="Y44" s="19"/>
      <c r="Z44" s="22">
        <f t="shared" si="3"/>
        <v>0</v>
      </c>
      <c r="AA44" s="39" t="s">
        <v>120</v>
      </c>
      <c r="AB44" s="16"/>
      <c r="AC44" s="23"/>
      <c r="AD44" s="37"/>
      <c r="AE44" s="19"/>
      <c r="AL44" s="21"/>
    </row>
    <row r="45" spans="1:38" x14ac:dyDescent="0.25">
      <c r="A45" s="49" t="s">
        <v>223</v>
      </c>
      <c r="B45" s="49" t="s">
        <v>222</v>
      </c>
      <c r="C45" s="49">
        <v>8</v>
      </c>
      <c r="D45" s="42">
        <v>29</v>
      </c>
      <c r="E45" s="31">
        <v>25</v>
      </c>
      <c r="F45" s="38">
        <v>76984</v>
      </c>
      <c r="G45" s="38"/>
      <c r="H45" s="38"/>
      <c r="I45" s="38"/>
      <c r="J45" s="17">
        <f t="shared" si="0"/>
        <v>1</v>
      </c>
      <c r="K45" s="38">
        <v>76027</v>
      </c>
      <c r="L45" s="37">
        <v>76881</v>
      </c>
      <c r="M45" s="37"/>
      <c r="N45" s="38"/>
      <c r="O45" s="17">
        <f t="shared" si="5"/>
        <v>2</v>
      </c>
      <c r="P45" s="35">
        <v>76984</v>
      </c>
      <c r="Q45" s="35"/>
      <c r="R45" s="35"/>
      <c r="S45" s="35"/>
      <c r="T45" s="35"/>
      <c r="U45"/>
      <c r="V45"/>
      <c r="W45"/>
      <c r="X45" s="17">
        <f t="shared" si="2"/>
        <v>1</v>
      </c>
      <c r="Y45" s="19"/>
      <c r="Z45" s="22">
        <f t="shared" si="3"/>
        <v>104</v>
      </c>
      <c r="AA45" s="39" t="s">
        <v>120</v>
      </c>
      <c r="AB45" s="16"/>
      <c r="AC45" s="23"/>
      <c r="AD45" s="37"/>
      <c r="AE45" s="19"/>
      <c r="AL45" s="21"/>
    </row>
    <row r="46" spans="1:38" x14ac:dyDescent="0.25">
      <c r="A46" s="32" t="s">
        <v>78</v>
      </c>
      <c r="B46" s="32" t="s">
        <v>79</v>
      </c>
      <c r="C46" s="32">
        <v>8</v>
      </c>
      <c r="D46" s="43">
        <v>29</v>
      </c>
      <c r="E46" s="3">
        <v>25</v>
      </c>
      <c r="F46" s="32"/>
      <c r="G46" s="37"/>
      <c r="H46" s="37"/>
      <c r="I46" s="37"/>
      <c r="J46" s="17">
        <f t="shared" si="0"/>
        <v>0</v>
      </c>
      <c r="K46" s="37"/>
      <c r="L46" s="37"/>
      <c r="M46" s="37"/>
      <c r="N46" s="37"/>
      <c r="O46" s="17">
        <f t="shared" si="5"/>
        <v>0</v>
      </c>
      <c r="P46" s="32"/>
      <c r="Q46" s="32"/>
      <c r="S46"/>
      <c r="X46" s="17">
        <f t="shared" si="2"/>
        <v>0</v>
      </c>
      <c r="Y46" s="19"/>
      <c r="Z46" s="22">
        <f t="shared" si="3"/>
        <v>0</v>
      </c>
      <c r="AA46" s="39" t="s">
        <v>120</v>
      </c>
      <c r="AB46" s="16"/>
      <c r="AC46" s="23"/>
      <c r="AD46" s="37"/>
      <c r="AE46" s="19"/>
      <c r="AL46" s="21"/>
    </row>
    <row r="47" spans="1:38" x14ac:dyDescent="0.25">
      <c r="A47" s="49" t="s">
        <v>3</v>
      </c>
      <c r="B47" s="49" t="s">
        <v>4</v>
      </c>
      <c r="C47" s="49">
        <v>6</v>
      </c>
      <c r="D47" s="42">
        <v>40</v>
      </c>
      <c r="E47" s="31">
        <v>29</v>
      </c>
      <c r="F47" s="37"/>
      <c r="G47" s="37"/>
      <c r="H47" s="37"/>
      <c r="I47" s="37"/>
      <c r="J47" s="17">
        <f t="shared" si="0"/>
        <v>0</v>
      </c>
      <c r="K47" s="37"/>
      <c r="L47" s="37"/>
      <c r="M47" s="37"/>
      <c r="N47" s="37"/>
      <c r="O47" s="17">
        <f t="shared" si="5"/>
        <v>0</v>
      </c>
      <c r="P47"/>
      <c r="Q47"/>
      <c r="S47"/>
      <c r="X47" s="17">
        <f t="shared" si="2"/>
        <v>0</v>
      </c>
      <c r="Y47" s="19"/>
      <c r="Z47" s="22">
        <f t="shared" si="3"/>
        <v>0</v>
      </c>
      <c r="AA47" s="39" t="s">
        <v>120</v>
      </c>
      <c r="AB47" s="16"/>
      <c r="AC47" s="23"/>
      <c r="AD47" s="37"/>
      <c r="AE47" s="19"/>
      <c r="AL47" s="21"/>
    </row>
    <row r="48" spans="1:38" x14ac:dyDescent="0.25">
      <c r="A48" s="49" t="s">
        <v>363</v>
      </c>
      <c r="B48" s="49" t="s">
        <v>364</v>
      </c>
      <c r="C48" s="49">
        <v>8</v>
      </c>
      <c r="D48" s="42">
        <v>29</v>
      </c>
      <c r="E48" s="31">
        <v>25</v>
      </c>
      <c r="F48" s="38">
        <v>76160</v>
      </c>
      <c r="G48" s="38">
        <v>76678</v>
      </c>
      <c r="H48" s="38">
        <v>76680</v>
      </c>
      <c r="I48" s="38">
        <v>76681</v>
      </c>
      <c r="J48" s="17">
        <f t="shared" si="0"/>
        <v>4</v>
      </c>
      <c r="K48" s="38"/>
      <c r="L48" s="37"/>
      <c r="M48" s="37"/>
      <c r="N48" s="37"/>
      <c r="O48" s="17">
        <f t="shared" si="5"/>
        <v>0</v>
      </c>
      <c r="P48" s="38">
        <v>76160</v>
      </c>
      <c r="Q48" s="38"/>
      <c r="R48" s="38">
        <v>76680</v>
      </c>
      <c r="S48" s="38">
        <v>76681</v>
      </c>
      <c r="T48" s="38">
        <v>76160</v>
      </c>
      <c r="U48" s="38">
        <v>76678</v>
      </c>
      <c r="V48" s="38">
        <v>76680</v>
      </c>
      <c r="W48" s="38">
        <v>76681</v>
      </c>
      <c r="X48" s="17">
        <f t="shared" si="2"/>
        <v>7</v>
      </c>
      <c r="Y48" s="19"/>
      <c r="Z48" s="22">
        <f t="shared" si="3"/>
        <v>291</v>
      </c>
      <c r="AA48" s="39" t="s">
        <v>120</v>
      </c>
      <c r="AB48" s="36"/>
      <c r="AC48" s="23"/>
      <c r="AD48" s="37"/>
      <c r="AE48" s="19"/>
      <c r="AL48" s="21"/>
    </row>
    <row r="49" spans="1:38" x14ac:dyDescent="0.25">
      <c r="A49" s="49" t="s">
        <v>281</v>
      </c>
      <c r="B49" s="49" t="s">
        <v>282</v>
      </c>
      <c r="C49" s="49">
        <v>8</v>
      </c>
      <c r="D49" s="42">
        <v>29</v>
      </c>
      <c r="E49" s="31">
        <v>25</v>
      </c>
      <c r="F49" s="37"/>
      <c r="G49" s="37"/>
      <c r="H49" s="37"/>
      <c r="I49" s="37"/>
      <c r="J49" s="17">
        <f t="shared" si="0"/>
        <v>0</v>
      </c>
      <c r="K49" s="37"/>
      <c r="L49" s="37"/>
      <c r="M49" s="37"/>
      <c r="N49" s="37"/>
      <c r="O49" s="17">
        <f t="shared" si="5"/>
        <v>0</v>
      </c>
      <c r="P49"/>
      <c r="Q49"/>
      <c r="S49"/>
      <c r="X49" s="17">
        <f t="shared" si="2"/>
        <v>0</v>
      </c>
      <c r="Y49" s="19"/>
      <c r="Z49" s="22">
        <f t="shared" si="3"/>
        <v>0</v>
      </c>
      <c r="AA49" s="39" t="s">
        <v>120</v>
      </c>
      <c r="AB49" s="16"/>
      <c r="AC49" s="9"/>
      <c r="AE49" s="19"/>
      <c r="AL49" s="21"/>
    </row>
    <row r="50" spans="1:38" x14ac:dyDescent="0.25">
      <c r="A50" s="49" t="s">
        <v>357</v>
      </c>
      <c r="B50" s="49" t="s">
        <v>371</v>
      </c>
      <c r="C50" s="49">
        <v>8</v>
      </c>
      <c r="D50" s="42">
        <v>29</v>
      </c>
      <c r="E50" s="31">
        <v>25</v>
      </c>
      <c r="F50" s="32"/>
      <c r="G50" s="32"/>
      <c r="H50" s="32"/>
      <c r="I50" s="32"/>
      <c r="J50" s="17">
        <f t="shared" si="0"/>
        <v>0</v>
      </c>
      <c r="K50" s="37">
        <v>76498</v>
      </c>
      <c r="L50" s="37">
        <v>76501</v>
      </c>
      <c r="M50" s="37"/>
      <c r="N50" s="37"/>
      <c r="O50" s="17">
        <f t="shared" si="5"/>
        <v>2</v>
      </c>
      <c r="P50"/>
      <c r="Q50"/>
      <c r="S50"/>
      <c r="X50" s="17">
        <f t="shared" si="2"/>
        <v>0</v>
      </c>
      <c r="Y50" s="19"/>
      <c r="Z50" s="22">
        <f t="shared" si="3"/>
        <v>50</v>
      </c>
      <c r="AA50" s="39" t="s">
        <v>120</v>
      </c>
      <c r="AB50" s="16"/>
      <c r="AC50" s="23"/>
      <c r="AE50" s="19"/>
      <c r="AL50" s="21"/>
    </row>
    <row r="51" spans="1:38" x14ac:dyDescent="0.25">
      <c r="A51" s="32" t="s">
        <v>473</v>
      </c>
      <c r="B51" s="32" t="s">
        <v>474</v>
      </c>
      <c r="C51" s="38">
        <v>8</v>
      </c>
      <c r="D51" s="42">
        <v>29</v>
      </c>
      <c r="E51" s="31">
        <v>25</v>
      </c>
      <c r="F51" s="32"/>
      <c r="G51" s="32"/>
      <c r="H51" s="32"/>
      <c r="I51" s="32"/>
      <c r="J51" s="17">
        <f t="shared" si="0"/>
        <v>0</v>
      </c>
      <c r="K51" s="37">
        <v>76881</v>
      </c>
      <c r="L51" s="37">
        <v>7684</v>
      </c>
      <c r="M51" s="37"/>
      <c r="N51" s="37"/>
      <c r="O51" s="17">
        <f t="shared" si="5"/>
        <v>2</v>
      </c>
      <c r="P51"/>
      <c r="Q51"/>
      <c r="S51"/>
      <c r="X51" s="17">
        <f t="shared" si="2"/>
        <v>0</v>
      </c>
      <c r="Y51" s="19"/>
      <c r="Z51" s="22">
        <f t="shared" si="3"/>
        <v>50</v>
      </c>
      <c r="AA51" s="39" t="s">
        <v>120</v>
      </c>
      <c r="AB51" s="16"/>
      <c r="AC51" s="23"/>
      <c r="AE51" s="19"/>
      <c r="AL51" s="21"/>
    </row>
    <row r="52" spans="1:38" x14ac:dyDescent="0.25">
      <c r="A52" s="49" t="s">
        <v>47</v>
      </c>
      <c r="B52" s="49" t="s">
        <v>172</v>
      </c>
      <c r="C52" s="49">
        <v>7</v>
      </c>
      <c r="D52" s="42">
        <v>34</v>
      </c>
      <c r="E52" s="31">
        <v>27</v>
      </c>
      <c r="F52" s="37"/>
      <c r="G52" s="37"/>
      <c r="H52" s="37"/>
      <c r="I52" s="37"/>
      <c r="J52" s="17">
        <f t="shared" si="0"/>
        <v>0</v>
      </c>
      <c r="K52" s="37"/>
      <c r="L52" s="37"/>
      <c r="M52" s="37"/>
      <c r="N52" s="37"/>
      <c r="O52" s="17">
        <f t="shared" si="5"/>
        <v>0</v>
      </c>
      <c r="P52"/>
      <c r="Q52"/>
      <c r="S52"/>
      <c r="X52" s="17">
        <f t="shared" si="2"/>
        <v>0</v>
      </c>
      <c r="Y52" s="19"/>
      <c r="Z52" s="22">
        <f t="shared" si="3"/>
        <v>0</v>
      </c>
      <c r="AA52" s="39" t="s">
        <v>120</v>
      </c>
      <c r="AB52" s="16"/>
      <c r="AC52" s="23"/>
      <c r="AE52" s="19"/>
      <c r="AL52" s="21"/>
    </row>
    <row r="53" spans="1:38" x14ac:dyDescent="0.25">
      <c r="A53" s="49" t="s">
        <v>7</v>
      </c>
      <c r="B53" s="49" t="s">
        <v>8</v>
      </c>
      <c r="C53" s="49">
        <v>5</v>
      </c>
      <c r="D53" s="42">
        <v>47</v>
      </c>
      <c r="E53" s="31">
        <v>32</v>
      </c>
      <c r="F53" s="37"/>
      <c r="G53" s="37"/>
      <c r="H53" s="37"/>
      <c r="I53" s="37"/>
      <c r="J53" s="17">
        <f t="shared" si="0"/>
        <v>0</v>
      </c>
      <c r="K53" s="37"/>
      <c r="L53" s="37"/>
      <c r="M53" s="37"/>
      <c r="N53" s="37"/>
      <c r="O53" s="17">
        <f t="shared" si="5"/>
        <v>0</v>
      </c>
      <c r="P53"/>
      <c r="Q53"/>
      <c r="S53"/>
      <c r="X53" s="17">
        <f t="shared" si="2"/>
        <v>0</v>
      </c>
      <c r="Y53" s="19"/>
      <c r="Z53" s="22">
        <f t="shared" si="3"/>
        <v>0</v>
      </c>
      <c r="AA53" s="39" t="s">
        <v>120</v>
      </c>
      <c r="AB53" s="23"/>
      <c r="AC53" s="23"/>
      <c r="AE53" s="19"/>
      <c r="AL53" s="21"/>
    </row>
    <row r="54" spans="1:38" x14ac:dyDescent="0.25">
      <c r="A54" s="49" t="s">
        <v>87</v>
      </c>
      <c r="B54" s="49" t="s">
        <v>358</v>
      </c>
      <c r="C54" s="49">
        <v>8</v>
      </c>
      <c r="D54" s="42">
        <v>29</v>
      </c>
      <c r="E54" s="31">
        <v>25</v>
      </c>
      <c r="F54" s="38"/>
      <c r="G54" s="38"/>
      <c r="H54" s="38"/>
      <c r="I54" s="38"/>
      <c r="J54" s="17">
        <f t="shared" si="0"/>
        <v>0</v>
      </c>
      <c r="K54" s="37"/>
      <c r="L54" s="37"/>
      <c r="M54" s="37"/>
      <c r="N54" s="37"/>
      <c r="O54" s="17">
        <f t="shared" si="5"/>
        <v>0</v>
      </c>
      <c r="P54" s="35"/>
      <c r="Q54" s="35"/>
      <c r="R54" s="35"/>
      <c r="S54" s="35"/>
      <c r="X54" s="17">
        <f t="shared" si="2"/>
        <v>0</v>
      </c>
      <c r="Y54" s="19"/>
      <c r="Z54" s="22">
        <f t="shared" si="3"/>
        <v>0</v>
      </c>
      <c r="AA54" s="39" t="s">
        <v>120</v>
      </c>
      <c r="AB54" s="9"/>
      <c r="AC54" s="16"/>
      <c r="AD54" s="37"/>
      <c r="AE54" s="19"/>
      <c r="AL54" s="21"/>
    </row>
    <row r="55" spans="1:38" x14ac:dyDescent="0.25">
      <c r="A55" s="49" t="s">
        <v>238</v>
      </c>
      <c r="B55" s="49" t="s">
        <v>394</v>
      </c>
      <c r="C55" s="49">
        <v>8</v>
      </c>
      <c r="D55" s="42">
        <v>29</v>
      </c>
      <c r="E55" s="31">
        <v>25</v>
      </c>
      <c r="F55" s="38"/>
      <c r="G55" s="38"/>
      <c r="H55" s="38"/>
      <c r="I55" s="37"/>
      <c r="J55" s="17">
        <f t="shared" si="0"/>
        <v>0</v>
      </c>
      <c r="K55" s="38"/>
      <c r="L55" s="37"/>
      <c r="M55" s="37"/>
      <c r="N55" s="37"/>
      <c r="O55" s="17">
        <f t="shared" si="5"/>
        <v>0</v>
      </c>
      <c r="P55" s="35"/>
      <c r="Q55" s="35"/>
      <c r="R55"/>
      <c r="S55"/>
      <c r="X55" s="17">
        <f t="shared" si="2"/>
        <v>0</v>
      </c>
      <c r="Y55" s="19"/>
      <c r="Z55" s="22">
        <f t="shared" si="3"/>
        <v>0</v>
      </c>
      <c r="AA55" t="s">
        <v>179</v>
      </c>
      <c r="AB55" s="16"/>
      <c r="AC55" s="23"/>
      <c r="AD55" s="37"/>
      <c r="AE55" s="19"/>
      <c r="AL55" s="21"/>
    </row>
    <row r="56" spans="1:38" x14ac:dyDescent="0.25">
      <c r="A56" s="49" t="s">
        <v>16</v>
      </c>
      <c r="B56" s="49" t="s">
        <v>412</v>
      </c>
      <c r="C56" s="49">
        <v>8</v>
      </c>
      <c r="D56" s="42">
        <v>29</v>
      </c>
      <c r="E56" s="31">
        <v>25</v>
      </c>
      <c r="F56" s="37"/>
      <c r="G56" s="37"/>
      <c r="H56" s="37"/>
      <c r="I56" s="37"/>
      <c r="J56" s="17">
        <f t="shared" si="0"/>
        <v>0</v>
      </c>
      <c r="K56" s="37"/>
      <c r="L56" s="37"/>
      <c r="M56" s="37"/>
      <c r="N56" s="37"/>
      <c r="O56" s="17">
        <f t="shared" si="5"/>
        <v>0</v>
      </c>
      <c r="X56" s="17">
        <f t="shared" si="2"/>
        <v>0</v>
      </c>
      <c r="Y56" s="19"/>
      <c r="Z56" s="22">
        <f t="shared" si="3"/>
        <v>0</v>
      </c>
      <c r="AA56" t="s">
        <v>120</v>
      </c>
      <c r="AB56" s="16"/>
      <c r="AC56" s="23"/>
      <c r="AD56" s="37"/>
      <c r="AE56" s="19"/>
      <c r="AL56" s="21"/>
    </row>
    <row r="57" spans="1:38" x14ac:dyDescent="0.25">
      <c r="A57" s="49" t="s">
        <v>410</v>
      </c>
      <c r="B57" s="49" t="s">
        <v>412</v>
      </c>
      <c r="C57" s="49">
        <v>8</v>
      </c>
      <c r="D57" s="42">
        <v>29</v>
      </c>
      <c r="E57" s="31">
        <v>25</v>
      </c>
      <c r="F57" s="38"/>
      <c r="G57" s="38"/>
      <c r="H57" s="38"/>
      <c r="I57" s="38"/>
      <c r="J57" s="17">
        <f t="shared" si="0"/>
        <v>0</v>
      </c>
      <c r="K57" s="38">
        <v>76880</v>
      </c>
      <c r="L57" s="32"/>
      <c r="M57" s="37"/>
      <c r="N57" s="37"/>
      <c r="O57" s="17">
        <f t="shared" si="5"/>
        <v>1</v>
      </c>
      <c r="P57" s="35"/>
      <c r="Q57" s="35"/>
      <c r="R57" s="35"/>
      <c r="S57" s="35"/>
      <c r="T57" s="35"/>
      <c r="U57" s="35"/>
      <c r="X57" s="17">
        <f t="shared" si="2"/>
        <v>0</v>
      </c>
      <c r="Y57" s="19"/>
      <c r="Z57" s="22">
        <f t="shared" si="3"/>
        <v>25</v>
      </c>
      <c r="AA57" t="s">
        <v>120</v>
      </c>
      <c r="AB57" s="1"/>
      <c r="AC57" s="16"/>
      <c r="AD57" s="37"/>
      <c r="AE57" s="19"/>
      <c r="AL57" s="21"/>
    </row>
    <row r="58" spans="1:38" x14ac:dyDescent="0.25">
      <c r="A58" s="49" t="s">
        <v>207</v>
      </c>
      <c r="B58" s="49" t="s">
        <v>208</v>
      </c>
      <c r="C58" s="49">
        <v>7</v>
      </c>
      <c r="D58" s="42">
        <v>34</v>
      </c>
      <c r="E58" s="31">
        <v>27</v>
      </c>
      <c r="F58" s="38">
        <v>76505</v>
      </c>
      <c r="G58" s="38"/>
      <c r="H58" s="38"/>
      <c r="I58" s="37"/>
      <c r="J58" s="17">
        <f t="shared" si="0"/>
        <v>1</v>
      </c>
      <c r="K58" s="32"/>
      <c r="L58" s="37"/>
      <c r="M58" s="37"/>
      <c r="N58" s="37"/>
      <c r="O58" s="17">
        <f t="shared" si="5"/>
        <v>0</v>
      </c>
      <c r="P58" s="38">
        <v>76505</v>
      </c>
      <c r="Q58" s="38">
        <v>76505</v>
      </c>
      <c r="R58" s="38"/>
      <c r="S58" s="38"/>
      <c r="T58"/>
      <c r="U58"/>
      <c r="X58" s="17">
        <f t="shared" si="2"/>
        <v>2</v>
      </c>
      <c r="Y58" s="19"/>
      <c r="Z58" s="22">
        <f t="shared" si="3"/>
        <v>84</v>
      </c>
      <c r="AA58" s="39" t="s">
        <v>120</v>
      </c>
      <c r="AB58" s="16"/>
      <c r="AC58" s="16"/>
      <c r="AD58" s="37"/>
      <c r="AE58" s="19"/>
      <c r="AL58" s="21"/>
    </row>
    <row r="59" spans="1:38" x14ac:dyDescent="0.25">
      <c r="A59" s="49" t="s">
        <v>38</v>
      </c>
      <c r="B59" s="49" t="s">
        <v>39</v>
      </c>
      <c r="C59" s="49">
        <v>7</v>
      </c>
      <c r="D59" s="42">
        <v>34</v>
      </c>
      <c r="E59" s="31">
        <v>27</v>
      </c>
      <c r="F59" s="38">
        <v>76156</v>
      </c>
      <c r="G59" s="38">
        <v>76672</v>
      </c>
      <c r="H59" s="38">
        <v>76876</v>
      </c>
      <c r="I59" s="38"/>
      <c r="J59" s="17">
        <f t="shared" si="0"/>
        <v>3</v>
      </c>
      <c r="K59" s="38">
        <v>76162</v>
      </c>
      <c r="L59" s="37"/>
      <c r="M59" s="37"/>
      <c r="N59" s="37"/>
      <c r="O59" s="17">
        <f t="shared" si="5"/>
        <v>1</v>
      </c>
      <c r="P59" s="38">
        <v>76156</v>
      </c>
      <c r="Q59" s="38">
        <v>76672</v>
      </c>
      <c r="R59" s="38">
        <v>76672</v>
      </c>
      <c r="S59" s="38">
        <v>76876</v>
      </c>
      <c r="T59" s="38"/>
      <c r="U59" s="38"/>
      <c r="V59" s="38"/>
      <c r="W59" s="38"/>
      <c r="X59" s="17">
        <f t="shared" si="2"/>
        <v>4</v>
      </c>
      <c r="Y59" s="19"/>
      <c r="Z59" s="22">
        <f t="shared" si="3"/>
        <v>229</v>
      </c>
      <c r="AA59" s="39" t="s">
        <v>120</v>
      </c>
      <c r="AB59" s="16"/>
      <c r="AC59" s="16"/>
      <c r="AD59" s="37"/>
      <c r="AE59" s="19"/>
      <c r="AL59" s="21"/>
    </row>
    <row r="60" spans="1:38" x14ac:dyDescent="0.25">
      <c r="A60" s="32" t="s">
        <v>71</v>
      </c>
      <c r="B60" s="32" t="s">
        <v>135</v>
      </c>
      <c r="C60" s="32">
        <v>6</v>
      </c>
      <c r="D60" s="42">
        <v>40</v>
      </c>
      <c r="E60" s="31">
        <v>29</v>
      </c>
      <c r="F60" s="38"/>
      <c r="G60" s="38"/>
      <c r="H60" s="38"/>
      <c r="I60" s="38"/>
      <c r="J60" s="17">
        <f t="shared" si="0"/>
        <v>0</v>
      </c>
      <c r="K60" s="32"/>
      <c r="L60" s="37"/>
      <c r="M60" s="37"/>
      <c r="N60" s="37"/>
      <c r="O60" s="17">
        <f t="shared" si="5"/>
        <v>0</v>
      </c>
      <c r="P60" s="38"/>
      <c r="Q60" s="38"/>
      <c r="R60" s="38"/>
      <c r="S60" s="38"/>
      <c r="T60" s="38"/>
      <c r="U60" s="38"/>
      <c r="V60" s="38"/>
      <c r="W60" s="38"/>
      <c r="X60" s="17">
        <f t="shared" si="2"/>
        <v>0</v>
      </c>
      <c r="Y60" s="19"/>
      <c r="Z60" s="22">
        <f t="shared" si="3"/>
        <v>0</v>
      </c>
      <c r="AA60" s="39" t="s">
        <v>120</v>
      </c>
      <c r="AB60" s="16"/>
      <c r="AC60" s="16"/>
      <c r="AD60" s="37"/>
      <c r="AE60" s="19"/>
      <c r="AL60" s="21"/>
    </row>
    <row r="61" spans="1:38" x14ac:dyDescent="0.25">
      <c r="A61" s="49" t="s">
        <v>455</v>
      </c>
      <c r="B61" s="32" t="s">
        <v>444</v>
      </c>
      <c r="C61" s="49">
        <v>8</v>
      </c>
      <c r="D61" s="42">
        <v>29</v>
      </c>
      <c r="E61" s="31">
        <v>25</v>
      </c>
      <c r="F61" s="32"/>
      <c r="G61" s="32"/>
      <c r="H61" s="32"/>
      <c r="I61" s="37"/>
      <c r="J61" s="17">
        <f t="shared" si="0"/>
        <v>0</v>
      </c>
      <c r="K61" s="37"/>
      <c r="L61" s="37"/>
      <c r="M61" s="37"/>
      <c r="N61" s="37"/>
      <c r="O61" s="17">
        <f t="shared" si="5"/>
        <v>0</v>
      </c>
      <c r="P61"/>
      <c r="Q61"/>
      <c r="S61"/>
      <c r="X61" s="17">
        <f t="shared" si="2"/>
        <v>0</v>
      </c>
      <c r="Y61" s="19"/>
      <c r="Z61" s="22">
        <f t="shared" si="3"/>
        <v>0</v>
      </c>
      <c r="AA61" t="s">
        <v>120</v>
      </c>
      <c r="AB61" s="16"/>
      <c r="AC61" s="19"/>
      <c r="AD61" s="37"/>
      <c r="AL61" s="21"/>
    </row>
    <row r="62" spans="1:38" x14ac:dyDescent="0.25">
      <c r="A62" s="49" t="s">
        <v>391</v>
      </c>
      <c r="B62" s="49" t="s">
        <v>444</v>
      </c>
      <c r="C62" s="49">
        <v>8</v>
      </c>
      <c r="D62" s="42">
        <v>29</v>
      </c>
      <c r="E62" s="31">
        <v>25</v>
      </c>
      <c r="F62" s="37"/>
      <c r="G62" s="37"/>
      <c r="H62" s="37"/>
      <c r="I62" s="37"/>
      <c r="J62" s="17">
        <f t="shared" si="0"/>
        <v>0</v>
      </c>
      <c r="K62" s="37"/>
      <c r="L62" s="37"/>
      <c r="M62" s="37"/>
      <c r="N62" s="37"/>
      <c r="O62" s="17">
        <f t="shared" si="5"/>
        <v>0</v>
      </c>
      <c r="P62"/>
      <c r="Q62"/>
      <c r="S62"/>
      <c r="X62" s="17">
        <f t="shared" si="2"/>
        <v>0</v>
      </c>
      <c r="Y62" s="19"/>
      <c r="Z62" s="22">
        <f t="shared" si="3"/>
        <v>0</v>
      </c>
      <c r="AA62" t="s">
        <v>120</v>
      </c>
      <c r="AB62" s="16"/>
      <c r="AC62" s="19"/>
      <c r="AD62" s="37"/>
      <c r="AE62" s="19"/>
      <c r="AL62" s="21"/>
    </row>
    <row r="63" spans="1:38" x14ac:dyDescent="0.25">
      <c r="A63" s="49" t="s">
        <v>443</v>
      </c>
      <c r="B63" s="49" t="s">
        <v>444</v>
      </c>
      <c r="C63" s="49">
        <v>8</v>
      </c>
      <c r="D63" s="42">
        <v>29</v>
      </c>
      <c r="E63" s="31">
        <v>25</v>
      </c>
      <c r="F63" s="37"/>
      <c r="G63" s="37"/>
      <c r="H63" s="37"/>
      <c r="I63" s="37"/>
      <c r="J63" s="17">
        <f t="shared" si="0"/>
        <v>0</v>
      </c>
      <c r="K63" s="37"/>
      <c r="L63" s="37"/>
      <c r="M63" s="37"/>
      <c r="N63" s="37"/>
      <c r="O63" s="17">
        <f t="shared" si="5"/>
        <v>0</v>
      </c>
      <c r="P63"/>
      <c r="Q63"/>
      <c r="S63"/>
      <c r="X63" s="17">
        <f t="shared" si="2"/>
        <v>0</v>
      </c>
      <c r="Y63" s="19"/>
      <c r="Z63" s="22">
        <f t="shared" si="3"/>
        <v>0</v>
      </c>
      <c r="AA63" t="s">
        <v>120</v>
      </c>
      <c r="AB63" s="16"/>
      <c r="AC63" s="23"/>
      <c r="AD63" s="37"/>
      <c r="AE63" s="19"/>
    </row>
    <row r="64" spans="1:38" x14ac:dyDescent="0.25">
      <c r="A64" s="49" t="s">
        <v>47</v>
      </c>
      <c r="B64" s="49" t="s">
        <v>130</v>
      </c>
      <c r="C64" s="49">
        <v>8</v>
      </c>
      <c r="D64" s="42">
        <v>29</v>
      </c>
      <c r="E64" s="31">
        <v>25</v>
      </c>
      <c r="F64" s="32"/>
      <c r="G64" s="32"/>
      <c r="H64" s="37"/>
      <c r="I64" s="37"/>
      <c r="J64" s="17">
        <f t="shared" si="0"/>
        <v>0</v>
      </c>
      <c r="K64" s="37"/>
      <c r="L64" s="37"/>
      <c r="M64" s="37"/>
      <c r="N64" s="37"/>
      <c r="O64" s="17">
        <f t="shared" si="5"/>
        <v>0</v>
      </c>
      <c r="P64"/>
      <c r="Q64"/>
      <c r="S64"/>
      <c r="X64" s="17">
        <f t="shared" si="2"/>
        <v>0</v>
      </c>
      <c r="Y64" s="19"/>
      <c r="Z64" s="22">
        <f t="shared" si="3"/>
        <v>0</v>
      </c>
      <c r="AA64" s="39" t="s">
        <v>120</v>
      </c>
      <c r="AB64" s="16"/>
      <c r="AC64" s="19"/>
      <c r="AD64" s="37"/>
      <c r="AE64" s="19"/>
    </row>
    <row r="65" spans="1:35" x14ac:dyDescent="0.25">
      <c r="A65" s="49" t="s">
        <v>299</v>
      </c>
      <c r="B65" s="49" t="s">
        <v>202</v>
      </c>
      <c r="C65" s="49">
        <v>8</v>
      </c>
      <c r="D65" s="42">
        <v>29</v>
      </c>
      <c r="E65" s="31">
        <v>25</v>
      </c>
      <c r="F65" s="37"/>
      <c r="G65" s="37"/>
      <c r="H65" s="37"/>
      <c r="I65" s="37"/>
      <c r="J65" s="17">
        <f t="shared" si="0"/>
        <v>0</v>
      </c>
      <c r="K65" s="37"/>
      <c r="L65" s="37"/>
      <c r="M65" s="37"/>
      <c r="N65" s="37"/>
      <c r="O65" s="17">
        <f t="shared" si="5"/>
        <v>0</v>
      </c>
      <c r="P65"/>
      <c r="Q65"/>
      <c r="S65"/>
      <c r="X65" s="17">
        <f t="shared" si="2"/>
        <v>0</v>
      </c>
      <c r="Y65" s="19"/>
      <c r="Z65" s="22">
        <f t="shared" si="3"/>
        <v>0</v>
      </c>
      <c r="AA65" s="39" t="s">
        <v>120</v>
      </c>
      <c r="AB65" s="23"/>
      <c r="AC65" s="16"/>
      <c r="AD65" s="37"/>
      <c r="AE65" s="19"/>
    </row>
    <row r="66" spans="1:35" x14ac:dyDescent="0.25">
      <c r="A66" s="49" t="s">
        <v>400</v>
      </c>
      <c r="B66" s="49" t="s">
        <v>460</v>
      </c>
      <c r="C66" s="49">
        <v>8</v>
      </c>
      <c r="D66" s="42">
        <v>29</v>
      </c>
      <c r="E66" s="31">
        <v>25</v>
      </c>
      <c r="F66" s="38">
        <v>76498</v>
      </c>
      <c r="G66" s="38">
        <v>76500</v>
      </c>
      <c r="H66" s="38">
        <v>76502</v>
      </c>
      <c r="I66" s="38">
        <v>76504</v>
      </c>
      <c r="J66" s="17">
        <f t="shared" si="0"/>
        <v>4</v>
      </c>
      <c r="K66" s="38"/>
      <c r="L66" s="37"/>
      <c r="M66" s="37"/>
      <c r="N66" s="37"/>
      <c r="O66" s="17">
        <f t="shared" si="5"/>
        <v>0</v>
      </c>
      <c r="P66" s="38"/>
      <c r="Q66" s="38">
        <v>76500</v>
      </c>
      <c r="R66" s="38">
        <v>76502</v>
      </c>
      <c r="S66" s="38">
        <v>76504</v>
      </c>
      <c r="T66" s="38">
        <v>76498</v>
      </c>
      <c r="U66" s="38">
        <v>76500</v>
      </c>
      <c r="V66" s="38">
        <v>76502</v>
      </c>
      <c r="W66" s="38">
        <v>76504</v>
      </c>
      <c r="X66" s="17">
        <f t="shared" si="2"/>
        <v>7</v>
      </c>
      <c r="Y66" s="19"/>
      <c r="Z66" s="22">
        <f t="shared" si="3"/>
        <v>291</v>
      </c>
      <c r="AA66" t="s">
        <v>120</v>
      </c>
      <c r="AB66" s="23"/>
      <c r="AC66" s="19"/>
      <c r="AD66" s="37"/>
      <c r="AE66" s="19"/>
    </row>
    <row r="67" spans="1:35" x14ac:dyDescent="0.25">
      <c r="A67" s="49" t="s">
        <v>389</v>
      </c>
      <c r="B67" s="49" t="s">
        <v>390</v>
      </c>
      <c r="C67" s="49">
        <v>8</v>
      </c>
      <c r="D67" s="42">
        <v>29</v>
      </c>
      <c r="E67" s="31">
        <v>25</v>
      </c>
      <c r="F67" s="37"/>
      <c r="G67" s="37"/>
      <c r="H67" s="37"/>
      <c r="I67" s="37"/>
      <c r="J67" s="17">
        <f t="shared" si="0"/>
        <v>0</v>
      </c>
      <c r="K67" s="37"/>
      <c r="L67" s="37"/>
      <c r="M67" s="37"/>
      <c r="N67" s="37"/>
      <c r="O67" s="17">
        <f t="shared" si="5"/>
        <v>0</v>
      </c>
      <c r="P67"/>
      <c r="Q67"/>
      <c r="S67"/>
      <c r="X67" s="17">
        <f t="shared" si="2"/>
        <v>0</v>
      </c>
      <c r="Y67" s="19"/>
      <c r="Z67" s="22">
        <f t="shared" si="3"/>
        <v>0</v>
      </c>
      <c r="AA67" t="s">
        <v>120</v>
      </c>
      <c r="AB67" s="16"/>
      <c r="AC67" s="19"/>
      <c r="AE67" s="19"/>
    </row>
    <row r="68" spans="1:35" x14ac:dyDescent="0.25">
      <c r="A68" s="49" t="s">
        <v>398</v>
      </c>
      <c r="B68" s="49" t="s">
        <v>390</v>
      </c>
      <c r="C68" s="49">
        <v>8</v>
      </c>
      <c r="D68" s="42">
        <v>29</v>
      </c>
      <c r="E68" s="31">
        <v>25</v>
      </c>
      <c r="F68" s="37"/>
      <c r="G68" s="37"/>
      <c r="H68" s="37"/>
      <c r="I68" s="37"/>
      <c r="J68" s="17">
        <f t="shared" si="0"/>
        <v>0</v>
      </c>
      <c r="K68" s="37"/>
      <c r="L68" s="37"/>
      <c r="M68" s="37"/>
      <c r="N68" s="37"/>
      <c r="O68" s="17">
        <f t="shared" si="5"/>
        <v>0</v>
      </c>
      <c r="P68"/>
      <c r="Q68"/>
      <c r="S68"/>
      <c r="X68" s="17">
        <f t="shared" si="2"/>
        <v>0</v>
      </c>
      <c r="Y68" s="19"/>
      <c r="Z68" s="22">
        <f t="shared" si="3"/>
        <v>0</v>
      </c>
      <c r="AA68" t="s">
        <v>120</v>
      </c>
      <c r="AB68" s="23"/>
      <c r="AC68" s="19"/>
      <c r="AE68" s="19"/>
    </row>
    <row r="69" spans="1:35" x14ac:dyDescent="0.25">
      <c r="A69" s="49" t="s">
        <v>147</v>
      </c>
      <c r="B69" s="49" t="s">
        <v>148</v>
      </c>
      <c r="C69" s="49">
        <v>7</v>
      </c>
      <c r="D69" s="42">
        <v>34</v>
      </c>
      <c r="E69" s="31">
        <v>27</v>
      </c>
      <c r="F69" s="37"/>
      <c r="G69" s="37"/>
      <c r="H69" s="37"/>
      <c r="I69" s="37"/>
      <c r="J69" s="17">
        <f t="shared" ref="J69:J111" si="6">COUNT(F69:I69)</f>
        <v>0</v>
      </c>
      <c r="K69" s="37"/>
      <c r="L69" s="37"/>
      <c r="M69" s="37"/>
      <c r="N69" s="37"/>
      <c r="O69" s="17">
        <f t="shared" si="5"/>
        <v>0</v>
      </c>
      <c r="P69"/>
      <c r="Q69"/>
      <c r="S69"/>
      <c r="X69" s="17">
        <f t="shared" ref="X69:X111" si="7">COUNT(P69:W69)</f>
        <v>0</v>
      </c>
      <c r="Y69" s="19"/>
      <c r="Z69" s="22">
        <f t="shared" ref="Z69:Z111" si="8">+(J69*D69)+(O69*E69)+(X69*$AI$7)+Y69</f>
        <v>0</v>
      </c>
      <c r="AA69" s="39" t="s">
        <v>120</v>
      </c>
      <c r="AB69" s="23"/>
      <c r="AC69" s="19"/>
      <c r="AE69" s="19"/>
    </row>
    <row r="70" spans="1:35" x14ac:dyDescent="0.25">
      <c r="A70" s="49" t="s">
        <v>27</v>
      </c>
      <c r="B70" s="49" t="s">
        <v>459</v>
      </c>
      <c r="C70" s="49">
        <v>8</v>
      </c>
      <c r="D70" s="42">
        <v>29</v>
      </c>
      <c r="E70" s="31">
        <v>25</v>
      </c>
      <c r="F70" s="38"/>
      <c r="G70" s="38"/>
      <c r="H70" s="38"/>
      <c r="I70" s="38"/>
      <c r="J70" s="17">
        <f t="shared" si="6"/>
        <v>0</v>
      </c>
      <c r="K70" s="37"/>
      <c r="L70" s="37"/>
      <c r="M70" s="37"/>
      <c r="N70" s="37"/>
      <c r="O70" s="17">
        <f t="shared" ref="O70:O104" si="9">COUNT(K70:N70)</f>
        <v>0</v>
      </c>
      <c r="P70" s="38"/>
      <c r="Q70" s="38"/>
      <c r="R70" s="38"/>
      <c r="S70" s="38"/>
      <c r="X70" s="17">
        <f t="shared" si="7"/>
        <v>0</v>
      </c>
      <c r="Y70" s="19"/>
      <c r="Z70" s="22">
        <f t="shared" si="8"/>
        <v>0</v>
      </c>
      <c r="AA70" t="s">
        <v>120</v>
      </c>
      <c r="AB70" s="23"/>
      <c r="AC70" s="19"/>
      <c r="AE70" s="19"/>
    </row>
    <row r="71" spans="1:35" x14ac:dyDescent="0.25">
      <c r="A71" s="49" t="s">
        <v>377</v>
      </c>
      <c r="B71" s="49" t="s">
        <v>378</v>
      </c>
      <c r="C71" s="49">
        <v>8</v>
      </c>
      <c r="D71" s="42">
        <v>29</v>
      </c>
      <c r="E71" s="31">
        <v>25</v>
      </c>
      <c r="F71" s="32"/>
      <c r="G71" s="32"/>
      <c r="H71" s="37"/>
      <c r="I71" s="37"/>
      <c r="J71" s="17">
        <f t="shared" si="6"/>
        <v>0</v>
      </c>
      <c r="K71" s="37"/>
      <c r="L71" s="37"/>
      <c r="M71" s="37"/>
      <c r="N71" s="32"/>
      <c r="O71" s="17">
        <f t="shared" si="9"/>
        <v>0</v>
      </c>
      <c r="P71"/>
      <c r="Q71"/>
      <c r="S71"/>
      <c r="X71" s="17">
        <f t="shared" si="7"/>
        <v>0</v>
      </c>
      <c r="Y71" s="19"/>
      <c r="Z71" s="22">
        <f t="shared" si="8"/>
        <v>0</v>
      </c>
      <c r="AA71" s="39" t="s">
        <v>120</v>
      </c>
      <c r="AB71" s="23"/>
      <c r="AC71" s="19"/>
      <c r="AE71" s="19"/>
    </row>
    <row r="72" spans="1:35" x14ac:dyDescent="0.25">
      <c r="A72" s="49" t="s">
        <v>82</v>
      </c>
      <c r="B72" s="49" t="s">
        <v>83</v>
      </c>
      <c r="C72" s="49">
        <v>6</v>
      </c>
      <c r="D72" s="42">
        <v>40</v>
      </c>
      <c r="E72" s="31">
        <v>29</v>
      </c>
      <c r="F72" s="38">
        <v>76881</v>
      </c>
      <c r="G72" s="38">
        <v>76883</v>
      </c>
      <c r="H72" s="37"/>
      <c r="I72" s="37"/>
      <c r="J72" s="17">
        <f t="shared" si="6"/>
        <v>2</v>
      </c>
      <c r="K72" s="37"/>
      <c r="L72" s="37"/>
      <c r="M72" s="37"/>
      <c r="N72" s="37"/>
      <c r="O72" s="17">
        <f t="shared" si="9"/>
        <v>0</v>
      </c>
      <c r="P72" s="38"/>
      <c r="Q72" s="38"/>
      <c r="R72" s="38"/>
      <c r="S72" s="38"/>
      <c r="X72" s="17">
        <f t="shared" si="7"/>
        <v>0</v>
      </c>
      <c r="Y72" s="19"/>
      <c r="Z72" s="22">
        <f t="shared" si="8"/>
        <v>80</v>
      </c>
      <c r="AA72" s="39" t="s">
        <v>120</v>
      </c>
      <c r="AB72" s="23"/>
      <c r="AC72" s="19"/>
      <c r="AE72" s="19"/>
    </row>
    <row r="73" spans="1:35" x14ac:dyDescent="0.25">
      <c r="A73" s="49" t="s">
        <v>38</v>
      </c>
      <c r="B73" s="49" t="s">
        <v>310</v>
      </c>
      <c r="C73" s="49">
        <v>7</v>
      </c>
      <c r="D73" s="42">
        <v>34</v>
      </c>
      <c r="E73" s="31">
        <v>27</v>
      </c>
      <c r="F73" s="38"/>
      <c r="G73" s="38"/>
      <c r="H73" s="37"/>
      <c r="I73" s="37"/>
      <c r="J73" s="17">
        <f t="shared" si="6"/>
        <v>0</v>
      </c>
      <c r="K73" s="37"/>
      <c r="L73" s="37"/>
      <c r="M73" s="37"/>
      <c r="N73" s="37"/>
      <c r="O73" s="17">
        <f t="shared" si="9"/>
        <v>0</v>
      </c>
      <c r="P73" s="38"/>
      <c r="Q73" s="38"/>
      <c r="R73" s="38"/>
      <c r="S73" s="38"/>
      <c r="T73" s="35"/>
      <c r="X73" s="17">
        <f t="shared" si="7"/>
        <v>0</v>
      </c>
      <c r="Y73" s="19"/>
      <c r="Z73" s="22">
        <f t="shared" si="8"/>
        <v>0</v>
      </c>
      <c r="AA73" s="39" t="s">
        <v>120</v>
      </c>
      <c r="AB73" s="16"/>
      <c r="AC73" s="19"/>
      <c r="AE73" s="19"/>
    </row>
    <row r="74" spans="1:35" x14ac:dyDescent="0.25">
      <c r="A74" s="49" t="s">
        <v>54</v>
      </c>
      <c r="B74" s="49" t="s">
        <v>55</v>
      </c>
      <c r="C74" s="49">
        <v>6</v>
      </c>
      <c r="D74" s="42">
        <v>40</v>
      </c>
      <c r="E74" s="31">
        <v>29</v>
      </c>
      <c r="F74" s="38">
        <v>76155</v>
      </c>
      <c r="G74" s="38"/>
      <c r="H74" s="38"/>
      <c r="I74" s="37"/>
      <c r="J74" s="17">
        <f t="shared" si="6"/>
        <v>1</v>
      </c>
      <c r="K74" s="37">
        <v>76156</v>
      </c>
      <c r="L74" s="37">
        <v>76025</v>
      </c>
      <c r="M74" s="37"/>
      <c r="N74" s="37"/>
      <c r="O74" s="17">
        <f t="shared" si="9"/>
        <v>2</v>
      </c>
      <c r="P74" s="38">
        <v>76155</v>
      </c>
      <c r="Q74" s="38">
        <v>76155</v>
      </c>
      <c r="R74" s="38"/>
      <c r="S74" s="38"/>
      <c r="T74" s="38"/>
      <c r="U74" s="38"/>
      <c r="X74" s="17">
        <f t="shared" si="7"/>
        <v>2</v>
      </c>
      <c r="Y74" s="19"/>
      <c r="Z74" s="22">
        <f t="shared" si="8"/>
        <v>148</v>
      </c>
      <c r="AA74" s="39" t="s">
        <v>120</v>
      </c>
      <c r="AB74" s="23"/>
      <c r="AC74" s="19"/>
      <c r="AE74" s="19"/>
      <c r="AF74"/>
      <c r="AG74"/>
      <c r="AH74"/>
      <c r="AI74"/>
    </row>
    <row r="75" spans="1:35" x14ac:dyDescent="0.25">
      <c r="A75" s="49" t="s">
        <v>243</v>
      </c>
      <c r="B75" s="49" t="s">
        <v>126</v>
      </c>
      <c r="C75" s="49">
        <v>7</v>
      </c>
      <c r="D75" s="42">
        <v>34</v>
      </c>
      <c r="E75" s="31">
        <v>27</v>
      </c>
      <c r="F75" s="32"/>
      <c r="G75" s="37"/>
      <c r="H75" s="32"/>
      <c r="I75" s="37"/>
      <c r="J75" s="17">
        <f t="shared" si="6"/>
        <v>0</v>
      </c>
      <c r="K75" s="37"/>
      <c r="L75" s="37"/>
      <c r="M75" s="37"/>
      <c r="N75" s="32"/>
      <c r="O75" s="17">
        <f t="shared" si="9"/>
        <v>0</v>
      </c>
      <c r="P75"/>
      <c r="R75"/>
      <c r="S75"/>
      <c r="X75" s="17">
        <f t="shared" si="7"/>
        <v>0</v>
      </c>
      <c r="Y75" s="19"/>
      <c r="Z75" s="22">
        <f t="shared" si="8"/>
        <v>0</v>
      </c>
      <c r="AA75" s="41" t="s">
        <v>179</v>
      </c>
      <c r="AB75" s="23"/>
      <c r="AC75" s="19"/>
      <c r="AE75" s="19"/>
      <c r="AF75"/>
      <c r="AG75"/>
      <c r="AH75"/>
      <c r="AI75"/>
    </row>
    <row r="76" spans="1:35" x14ac:dyDescent="0.25">
      <c r="A76" s="38" t="s">
        <v>60</v>
      </c>
      <c r="B76" s="38" t="s">
        <v>61</v>
      </c>
      <c r="C76" s="38">
        <v>8</v>
      </c>
      <c r="D76" s="42">
        <v>29</v>
      </c>
      <c r="E76" s="31">
        <v>25</v>
      </c>
      <c r="F76" s="32"/>
      <c r="G76" s="37"/>
      <c r="H76" s="32"/>
      <c r="I76" s="37"/>
      <c r="J76" s="17">
        <f t="shared" si="6"/>
        <v>0</v>
      </c>
      <c r="K76" s="37">
        <v>76026</v>
      </c>
      <c r="L76" s="37">
        <v>76162</v>
      </c>
      <c r="M76" s="37"/>
      <c r="N76" s="32"/>
      <c r="O76" s="17">
        <f t="shared" ref="O76" si="10">COUNT(K76:N76)</f>
        <v>2</v>
      </c>
      <c r="P76"/>
      <c r="R76"/>
      <c r="S76"/>
      <c r="X76" s="17">
        <f t="shared" si="7"/>
        <v>0</v>
      </c>
      <c r="Y76" s="19"/>
      <c r="Z76" s="22">
        <f t="shared" si="8"/>
        <v>50</v>
      </c>
      <c r="AA76" s="41" t="s">
        <v>120</v>
      </c>
      <c r="AB76" s="23"/>
      <c r="AC76" s="19"/>
      <c r="AE76" s="19"/>
      <c r="AF76"/>
      <c r="AG76"/>
      <c r="AH76"/>
      <c r="AI76"/>
    </row>
    <row r="77" spans="1:35" x14ac:dyDescent="0.25">
      <c r="A77" s="49" t="s">
        <v>77</v>
      </c>
      <c r="B77" s="49" t="s">
        <v>187</v>
      </c>
      <c r="C77" s="49">
        <v>6</v>
      </c>
      <c r="D77" s="42">
        <v>40</v>
      </c>
      <c r="E77" s="31">
        <v>29</v>
      </c>
      <c r="F77" s="32"/>
      <c r="G77" s="32"/>
      <c r="H77" s="37"/>
      <c r="I77" s="37"/>
      <c r="J77" s="17">
        <f t="shared" si="6"/>
        <v>0</v>
      </c>
      <c r="K77" s="32"/>
      <c r="L77" s="37"/>
      <c r="M77" s="37"/>
      <c r="N77" s="37"/>
      <c r="O77" s="17">
        <f t="shared" si="9"/>
        <v>0</v>
      </c>
      <c r="P77"/>
      <c r="Q77"/>
      <c r="S77"/>
      <c r="X77" s="17">
        <f t="shared" si="7"/>
        <v>0</v>
      </c>
      <c r="Y77" s="19"/>
      <c r="Z77" s="22">
        <f t="shared" si="8"/>
        <v>0</v>
      </c>
      <c r="AA77" s="39" t="s">
        <v>120</v>
      </c>
      <c r="AB77" s="16"/>
      <c r="AC77" s="19"/>
      <c r="AE77" s="19"/>
      <c r="AF77" s="16"/>
    </row>
    <row r="78" spans="1:35" x14ac:dyDescent="0.25">
      <c r="A78" s="49" t="s">
        <v>97</v>
      </c>
      <c r="B78" s="49" t="s">
        <v>442</v>
      </c>
      <c r="C78" s="49">
        <v>8</v>
      </c>
      <c r="D78" s="42">
        <v>29</v>
      </c>
      <c r="E78" s="31">
        <v>25</v>
      </c>
      <c r="F78" s="32"/>
      <c r="G78" s="32"/>
      <c r="H78" s="37"/>
      <c r="I78" s="37"/>
      <c r="J78" s="17">
        <f t="shared" si="6"/>
        <v>0</v>
      </c>
      <c r="K78" s="32"/>
      <c r="L78" s="32"/>
      <c r="M78" s="37"/>
      <c r="N78" s="32"/>
      <c r="O78" s="17">
        <f t="shared" si="9"/>
        <v>0</v>
      </c>
      <c r="P78"/>
      <c r="Q78"/>
      <c r="S78"/>
      <c r="X78" s="17">
        <f t="shared" si="7"/>
        <v>0</v>
      </c>
      <c r="Y78" s="19"/>
      <c r="Z78" s="22">
        <f t="shared" si="8"/>
        <v>0</v>
      </c>
      <c r="AA78" t="s">
        <v>120</v>
      </c>
      <c r="AB78" s="16"/>
      <c r="AC78" s="19"/>
      <c r="AD78" s="37"/>
      <c r="AE78" s="19"/>
      <c r="AF78" s="16"/>
    </row>
    <row r="79" spans="1:35" x14ac:dyDescent="0.25">
      <c r="A79" s="49" t="s">
        <v>150</v>
      </c>
      <c r="B79" s="49" t="s">
        <v>151</v>
      </c>
      <c r="C79" s="49">
        <v>6</v>
      </c>
      <c r="D79" s="42">
        <v>40</v>
      </c>
      <c r="E79" s="31">
        <v>29</v>
      </c>
      <c r="F79" s="38">
        <v>76872</v>
      </c>
      <c r="G79" s="38">
        <v>76879</v>
      </c>
      <c r="H79" s="37"/>
      <c r="I79" s="37"/>
      <c r="J79" s="17">
        <f t="shared" si="6"/>
        <v>2</v>
      </c>
      <c r="K79" s="37">
        <v>76876</v>
      </c>
      <c r="L79" s="37"/>
      <c r="M79" s="37"/>
      <c r="N79" s="37"/>
      <c r="O79" s="17">
        <f t="shared" si="9"/>
        <v>1</v>
      </c>
      <c r="P79" s="38">
        <v>76872</v>
      </c>
      <c r="Q79" s="38">
        <v>76879</v>
      </c>
      <c r="R79" s="38">
        <v>76872</v>
      </c>
      <c r="S79" s="38">
        <v>76879</v>
      </c>
      <c r="X79" s="17">
        <f t="shared" si="7"/>
        <v>4</v>
      </c>
      <c r="Y79" s="19"/>
      <c r="Z79" s="22">
        <f t="shared" si="8"/>
        <v>209</v>
      </c>
      <c r="AA79" s="39" t="s">
        <v>120</v>
      </c>
      <c r="AB79" s="23"/>
      <c r="AC79" s="19"/>
      <c r="AD79" s="37"/>
      <c r="AE79" s="19"/>
      <c r="AF79" s="16"/>
    </row>
    <row r="80" spans="1:35" x14ac:dyDescent="0.25">
      <c r="A80" s="38" t="s">
        <v>191</v>
      </c>
      <c r="B80" s="38" t="s">
        <v>128</v>
      </c>
      <c r="C80" s="38">
        <v>8</v>
      </c>
      <c r="D80" s="42">
        <v>29</v>
      </c>
      <c r="E80" s="31">
        <v>25</v>
      </c>
      <c r="F80" s="38">
        <v>76162</v>
      </c>
      <c r="G80" s="38"/>
      <c r="H80" s="37"/>
      <c r="I80" s="37"/>
      <c r="J80" s="17">
        <f t="shared" si="6"/>
        <v>1</v>
      </c>
      <c r="K80" s="37"/>
      <c r="L80" s="37"/>
      <c r="M80" s="37"/>
      <c r="N80" s="37"/>
      <c r="O80" s="17">
        <f t="shared" si="9"/>
        <v>0</v>
      </c>
      <c r="P80" s="38"/>
      <c r="Q80" s="38"/>
      <c r="R80" s="38"/>
      <c r="S80" s="38"/>
      <c r="X80" s="17">
        <f t="shared" si="7"/>
        <v>0</v>
      </c>
      <c r="Y80" s="19"/>
      <c r="Z80" s="22">
        <f t="shared" si="8"/>
        <v>29</v>
      </c>
      <c r="AA80" s="35" t="s">
        <v>120</v>
      </c>
      <c r="AB80" s="23"/>
      <c r="AC80" s="19"/>
      <c r="AD80" s="37"/>
      <c r="AE80" s="19"/>
      <c r="AF80" s="16"/>
    </row>
    <row r="81" spans="1:32" x14ac:dyDescent="0.25">
      <c r="A81" s="32" t="s">
        <v>9</v>
      </c>
      <c r="B81" s="32" t="s">
        <v>10</v>
      </c>
      <c r="C81" s="32">
        <v>5</v>
      </c>
      <c r="D81" s="42">
        <v>47</v>
      </c>
      <c r="E81" s="31">
        <v>32</v>
      </c>
      <c r="F81" s="32"/>
      <c r="G81" s="32"/>
      <c r="H81" s="32"/>
      <c r="I81" s="32"/>
      <c r="J81" s="17">
        <f t="shared" si="6"/>
        <v>0</v>
      </c>
      <c r="K81" s="32"/>
      <c r="L81" s="37"/>
      <c r="M81" s="37"/>
      <c r="N81" s="37"/>
      <c r="O81" s="17">
        <f t="shared" si="9"/>
        <v>0</v>
      </c>
      <c r="P81" s="32"/>
      <c r="Q81" s="32"/>
      <c r="S81"/>
      <c r="X81" s="17">
        <f t="shared" si="7"/>
        <v>0</v>
      </c>
      <c r="Y81" s="19"/>
      <c r="Z81" s="22">
        <f t="shared" si="8"/>
        <v>0</v>
      </c>
      <c r="AA81" s="39" t="s">
        <v>120</v>
      </c>
      <c r="AB81" s="16"/>
      <c r="AC81" s="19"/>
      <c r="AD81" s="37"/>
      <c r="AE81" s="19"/>
      <c r="AF81" s="16"/>
    </row>
    <row r="82" spans="1:32" x14ac:dyDescent="0.25">
      <c r="A82" s="49" t="s">
        <v>26</v>
      </c>
      <c r="B82" s="49" t="s">
        <v>76</v>
      </c>
      <c r="C82" s="49">
        <v>6</v>
      </c>
      <c r="D82" s="42">
        <v>40</v>
      </c>
      <c r="E82" s="31">
        <v>29</v>
      </c>
      <c r="F82" s="38">
        <v>76324</v>
      </c>
      <c r="G82" s="38">
        <v>76325</v>
      </c>
      <c r="H82" s="37"/>
      <c r="I82" s="37"/>
      <c r="J82" s="17">
        <f t="shared" si="6"/>
        <v>2</v>
      </c>
      <c r="K82" s="37"/>
      <c r="L82" s="37"/>
      <c r="M82" s="37"/>
      <c r="N82" s="37"/>
      <c r="O82" s="17">
        <f t="shared" si="9"/>
        <v>0</v>
      </c>
      <c r="P82" s="38">
        <v>76324</v>
      </c>
      <c r="Q82" s="38">
        <v>76325</v>
      </c>
      <c r="R82" s="38">
        <v>76324</v>
      </c>
      <c r="S82" s="38">
        <v>76325</v>
      </c>
      <c r="X82" s="17">
        <f t="shared" si="7"/>
        <v>4</v>
      </c>
      <c r="Y82" s="19"/>
      <c r="Z82" s="22">
        <f t="shared" si="8"/>
        <v>180</v>
      </c>
      <c r="AA82" s="39" t="s">
        <v>120</v>
      </c>
      <c r="AB82" s="1"/>
      <c r="AC82" s="19"/>
      <c r="AD82" s="37"/>
      <c r="AE82" s="19"/>
      <c r="AF82" s="16"/>
    </row>
    <row r="83" spans="1:32" x14ac:dyDescent="0.25">
      <c r="A83" s="32" t="s">
        <v>44</v>
      </c>
      <c r="B83" s="32" t="s">
        <v>393</v>
      </c>
      <c r="C83" s="32">
        <v>8</v>
      </c>
      <c r="D83" s="42">
        <v>29</v>
      </c>
      <c r="E83" s="31">
        <v>25</v>
      </c>
      <c r="F83" s="38">
        <v>76677</v>
      </c>
      <c r="G83" s="38">
        <v>76874</v>
      </c>
      <c r="H83" s="32"/>
      <c r="I83" s="32"/>
      <c r="J83" s="17">
        <f t="shared" si="6"/>
        <v>2</v>
      </c>
      <c r="K83" s="37"/>
      <c r="L83" s="37"/>
      <c r="M83" s="37"/>
      <c r="N83" s="32"/>
      <c r="O83" s="17">
        <f t="shared" si="9"/>
        <v>0</v>
      </c>
      <c r="P83" s="38">
        <v>76677</v>
      </c>
      <c r="Q83" s="38">
        <v>76874</v>
      </c>
      <c r="R83" s="38">
        <v>76677</v>
      </c>
      <c r="S83" s="38">
        <v>76874</v>
      </c>
      <c r="X83" s="17">
        <f t="shared" si="7"/>
        <v>4</v>
      </c>
      <c r="Y83" s="19"/>
      <c r="Z83" s="22">
        <f t="shared" si="8"/>
        <v>158</v>
      </c>
      <c r="AA83" s="39" t="s">
        <v>120</v>
      </c>
      <c r="AB83" s="16"/>
      <c r="AC83" s="19"/>
      <c r="AD83" s="37"/>
      <c r="AE83" s="19"/>
    </row>
    <row r="84" spans="1:32" x14ac:dyDescent="0.25">
      <c r="A84" s="49" t="s">
        <v>16</v>
      </c>
      <c r="B84" s="49" t="s">
        <v>17</v>
      </c>
      <c r="C84" s="49">
        <v>7</v>
      </c>
      <c r="D84" s="42">
        <v>34</v>
      </c>
      <c r="E84" s="31">
        <v>27</v>
      </c>
      <c r="F84" s="38">
        <v>76025</v>
      </c>
      <c r="G84" s="37"/>
      <c r="H84" s="37"/>
      <c r="I84" s="37"/>
      <c r="J84" s="17">
        <f t="shared" si="6"/>
        <v>1</v>
      </c>
      <c r="K84" s="37"/>
      <c r="L84" s="37"/>
      <c r="M84" s="37"/>
      <c r="N84" s="37"/>
      <c r="O84" s="17">
        <f t="shared" si="9"/>
        <v>0</v>
      </c>
      <c r="P84"/>
      <c r="Q84"/>
      <c r="S84"/>
      <c r="X84" s="17">
        <f t="shared" si="7"/>
        <v>0</v>
      </c>
      <c r="Y84" s="19"/>
      <c r="Z84" s="22">
        <f t="shared" si="8"/>
        <v>34</v>
      </c>
      <c r="AA84" s="39" t="s">
        <v>120</v>
      </c>
      <c r="AB84" s="16"/>
      <c r="AC84" s="19"/>
      <c r="AD84" s="37"/>
      <c r="AE84" s="19"/>
    </row>
    <row r="85" spans="1:32" x14ac:dyDescent="0.25">
      <c r="A85" s="49" t="s">
        <v>30</v>
      </c>
      <c r="B85" s="49" t="s">
        <v>395</v>
      </c>
      <c r="C85" s="49">
        <v>8</v>
      </c>
      <c r="D85" s="42">
        <v>29</v>
      </c>
      <c r="E85" s="31">
        <v>25</v>
      </c>
      <c r="F85" s="32"/>
      <c r="G85" s="37"/>
      <c r="H85" s="37"/>
      <c r="I85" s="37"/>
      <c r="J85" s="17">
        <f t="shared" si="6"/>
        <v>0</v>
      </c>
      <c r="K85" s="37"/>
      <c r="L85" s="37"/>
      <c r="M85" s="37"/>
      <c r="N85" s="37"/>
      <c r="O85" s="17">
        <f t="shared" si="9"/>
        <v>0</v>
      </c>
      <c r="P85"/>
      <c r="Q85"/>
      <c r="S85"/>
      <c r="X85" s="17">
        <f t="shared" si="7"/>
        <v>0</v>
      </c>
      <c r="Y85" s="19"/>
      <c r="Z85" s="22">
        <f t="shared" si="8"/>
        <v>0</v>
      </c>
      <c r="AA85" s="39" t="s">
        <v>120</v>
      </c>
      <c r="AB85" s="16"/>
      <c r="AC85" s="19"/>
      <c r="AD85" s="37"/>
      <c r="AE85" s="19"/>
    </row>
    <row r="86" spans="1:32" x14ac:dyDescent="0.25">
      <c r="A86" s="49" t="s">
        <v>420</v>
      </c>
      <c r="B86" s="49" t="s">
        <v>90</v>
      </c>
      <c r="C86" s="49">
        <v>8</v>
      </c>
      <c r="D86" s="42">
        <v>29</v>
      </c>
      <c r="E86" s="31">
        <v>25</v>
      </c>
      <c r="F86" s="32"/>
      <c r="G86" s="32"/>
      <c r="H86" s="32"/>
      <c r="I86" s="37"/>
      <c r="J86" s="17">
        <f t="shared" si="6"/>
        <v>0</v>
      </c>
      <c r="K86" s="37"/>
      <c r="L86" s="37"/>
      <c r="M86" s="37"/>
      <c r="N86" s="37"/>
      <c r="O86" s="17">
        <f t="shared" si="9"/>
        <v>0</v>
      </c>
      <c r="P86"/>
      <c r="Q86"/>
      <c r="R86"/>
      <c r="T86"/>
      <c r="X86" s="17">
        <f t="shared" si="7"/>
        <v>0</v>
      </c>
      <c r="Y86" s="19"/>
      <c r="Z86" s="22">
        <f t="shared" si="8"/>
        <v>0</v>
      </c>
      <c r="AA86" t="s">
        <v>120</v>
      </c>
      <c r="AB86" s="23"/>
      <c r="AC86" s="19"/>
      <c r="AD86" s="37"/>
      <c r="AE86" s="19"/>
      <c r="AF86" s="16"/>
    </row>
    <row r="87" spans="1:32" x14ac:dyDescent="0.25">
      <c r="A87" s="32" t="s">
        <v>15</v>
      </c>
      <c r="B87" s="32" t="s">
        <v>90</v>
      </c>
      <c r="C87" s="32">
        <v>8</v>
      </c>
      <c r="D87" s="42">
        <v>29</v>
      </c>
      <c r="E87" s="31">
        <v>25</v>
      </c>
      <c r="F87" s="38"/>
      <c r="G87" s="32"/>
      <c r="H87" s="32"/>
      <c r="I87" s="37"/>
      <c r="J87" s="17">
        <f t="shared" si="6"/>
        <v>0</v>
      </c>
      <c r="K87" s="37"/>
      <c r="L87" s="37"/>
      <c r="M87" s="37"/>
      <c r="N87" s="37"/>
      <c r="O87" s="17">
        <f>COUNT(K87:N87)</f>
        <v>0</v>
      </c>
      <c r="P87"/>
      <c r="Q87"/>
      <c r="S87"/>
      <c r="X87" s="17">
        <f t="shared" si="7"/>
        <v>0</v>
      </c>
      <c r="Y87" s="19"/>
      <c r="Z87" s="22">
        <f t="shared" si="8"/>
        <v>0</v>
      </c>
      <c r="AA87" t="s">
        <v>120</v>
      </c>
      <c r="AB87" s="16"/>
      <c r="AC87" s="19"/>
      <c r="AD87" s="37"/>
      <c r="AE87" s="19"/>
      <c r="AF87" s="16"/>
    </row>
    <row r="88" spans="1:32" x14ac:dyDescent="0.25">
      <c r="A88" s="49" t="s">
        <v>33</v>
      </c>
      <c r="B88" s="49" t="s">
        <v>34</v>
      </c>
      <c r="C88" s="49">
        <v>8</v>
      </c>
      <c r="D88" s="42">
        <v>29</v>
      </c>
      <c r="E88" s="31">
        <v>25</v>
      </c>
      <c r="F88" s="32"/>
      <c r="G88" s="32"/>
      <c r="H88" s="37"/>
      <c r="I88" s="37"/>
      <c r="J88" s="17">
        <f t="shared" si="6"/>
        <v>0</v>
      </c>
      <c r="K88" s="37"/>
      <c r="L88" s="37"/>
      <c r="M88" s="37"/>
      <c r="N88" s="37"/>
      <c r="O88" s="17">
        <f t="shared" si="9"/>
        <v>0</v>
      </c>
      <c r="P88"/>
      <c r="Q88"/>
      <c r="S88"/>
      <c r="X88" s="17">
        <f t="shared" si="7"/>
        <v>0</v>
      </c>
      <c r="Y88" s="19"/>
      <c r="Z88" s="22">
        <f t="shared" si="8"/>
        <v>0</v>
      </c>
      <c r="AA88" s="39" t="s">
        <v>120</v>
      </c>
      <c r="AB88" s="16"/>
      <c r="AC88" s="19"/>
      <c r="AD88" s="37"/>
      <c r="AE88" s="19"/>
      <c r="AF88" s="16"/>
    </row>
    <row r="89" spans="1:32" x14ac:dyDescent="0.25">
      <c r="A89" s="32" t="s">
        <v>429</v>
      </c>
      <c r="B89" s="32" t="s">
        <v>430</v>
      </c>
      <c r="C89" s="32">
        <v>8</v>
      </c>
      <c r="D89" s="42">
        <v>29</v>
      </c>
      <c r="E89" s="31">
        <v>25</v>
      </c>
      <c r="F89" s="32"/>
      <c r="G89" s="32"/>
      <c r="H89" s="37"/>
      <c r="I89" s="37"/>
      <c r="J89" s="17">
        <f t="shared" si="6"/>
        <v>0</v>
      </c>
      <c r="K89" s="37"/>
      <c r="L89" s="37"/>
      <c r="M89" s="37"/>
      <c r="N89" s="37"/>
      <c r="O89" s="17">
        <f t="shared" si="9"/>
        <v>0</v>
      </c>
      <c r="P89"/>
      <c r="Q89"/>
      <c r="S89"/>
      <c r="X89" s="17">
        <f t="shared" si="7"/>
        <v>0</v>
      </c>
      <c r="Y89" s="19"/>
      <c r="Z89" s="22">
        <f t="shared" si="8"/>
        <v>0</v>
      </c>
      <c r="AA89" t="s">
        <v>120</v>
      </c>
      <c r="AB89" s="16"/>
      <c r="AC89" s="19"/>
      <c r="AD89" s="37"/>
      <c r="AE89" s="19"/>
      <c r="AF89" s="16"/>
    </row>
    <row r="90" spans="1:32" x14ac:dyDescent="0.25">
      <c r="A90" s="32" t="s">
        <v>51</v>
      </c>
      <c r="B90" s="32" t="s">
        <v>52</v>
      </c>
      <c r="C90" s="32">
        <v>6</v>
      </c>
      <c r="D90" s="42">
        <v>40</v>
      </c>
      <c r="E90" s="31">
        <v>29</v>
      </c>
      <c r="F90" s="32"/>
      <c r="G90" s="32"/>
      <c r="H90" s="37"/>
      <c r="I90" s="37"/>
      <c r="J90" s="17">
        <f t="shared" si="6"/>
        <v>0</v>
      </c>
      <c r="K90" s="32"/>
      <c r="L90" s="37"/>
      <c r="M90" s="37"/>
      <c r="N90" s="37"/>
      <c r="O90" s="17">
        <f t="shared" si="9"/>
        <v>0</v>
      </c>
      <c r="P90"/>
      <c r="Q90"/>
      <c r="S90"/>
      <c r="X90" s="17">
        <f t="shared" si="7"/>
        <v>0</v>
      </c>
      <c r="Y90" s="19"/>
      <c r="Z90" s="22">
        <f t="shared" si="8"/>
        <v>0</v>
      </c>
      <c r="AA90" t="s">
        <v>120</v>
      </c>
      <c r="AB90" s="16"/>
      <c r="AC90" s="19"/>
      <c r="AD90" s="37"/>
      <c r="AE90" s="19"/>
      <c r="AF90" s="16"/>
    </row>
    <row r="91" spans="1:32" x14ac:dyDescent="0.25">
      <c r="A91" s="49" t="s">
        <v>24</v>
      </c>
      <c r="B91" s="49" t="s">
        <v>304</v>
      </c>
      <c r="C91" s="49">
        <v>8</v>
      </c>
      <c r="D91" s="42">
        <v>29</v>
      </c>
      <c r="E91" s="31">
        <v>25</v>
      </c>
      <c r="F91" s="38"/>
      <c r="G91" s="32"/>
      <c r="H91" s="37"/>
      <c r="I91" s="37"/>
      <c r="J91" s="17">
        <f t="shared" si="6"/>
        <v>0</v>
      </c>
      <c r="K91" s="32"/>
      <c r="L91" s="37"/>
      <c r="M91" s="37"/>
      <c r="N91" s="37"/>
      <c r="O91" s="17">
        <f t="shared" si="9"/>
        <v>0</v>
      </c>
      <c r="P91"/>
      <c r="Q91"/>
      <c r="S91"/>
      <c r="X91" s="17">
        <f t="shared" si="7"/>
        <v>0</v>
      </c>
      <c r="Y91" s="19"/>
      <c r="Z91" s="22">
        <f t="shared" si="8"/>
        <v>0</v>
      </c>
      <c r="AA91" s="39" t="s">
        <v>120</v>
      </c>
      <c r="AB91" s="36"/>
      <c r="AC91" s="19"/>
      <c r="AD91" s="37"/>
      <c r="AE91" s="19"/>
      <c r="AF91" s="16"/>
    </row>
    <row r="92" spans="1:32" x14ac:dyDescent="0.25">
      <c r="A92" s="49" t="s">
        <v>446</v>
      </c>
      <c r="B92" s="49" t="s">
        <v>447</v>
      </c>
      <c r="C92" s="49">
        <v>8</v>
      </c>
      <c r="D92" s="42">
        <v>29</v>
      </c>
      <c r="E92" s="31">
        <v>25</v>
      </c>
      <c r="F92" s="38">
        <v>76673</v>
      </c>
      <c r="G92" s="38">
        <v>76676</v>
      </c>
      <c r="H92" s="38">
        <v>76679</v>
      </c>
      <c r="I92" s="37"/>
      <c r="J92" s="17">
        <f t="shared" si="6"/>
        <v>3</v>
      </c>
      <c r="K92" s="37">
        <v>76678</v>
      </c>
      <c r="L92" s="37"/>
      <c r="M92" s="37"/>
      <c r="N92" s="38"/>
      <c r="O92" s="17">
        <f t="shared" si="9"/>
        <v>1</v>
      </c>
      <c r="P92" s="38">
        <v>76673</v>
      </c>
      <c r="Q92" s="38">
        <v>76676</v>
      </c>
      <c r="R92" s="38">
        <v>76679</v>
      </c>
      <c r="S92" s="38">
        <v>76673</v>
      </c>
      <c r="T92" s="38">
        <v>76676</v>
      </c>
      <c r="U92" s="38">
        <v>76679</v>
      </c>
      <c r="X92" s="17">
        <f t="shared" si="7"/>
        <v>6</v>
      </c>
      <c r="Y92" s="19"/>
      <c r="Z92" s="22">
        <f t="shared" si="8"/>
        <v>262</v>
      </c>
      <c r="AA92" t="s">
        <v>120</v>
      </c>
      <c r="AB92" s="16"/>
      <c r="AC92" s="19"/>
      <c r="AD92" s="37"/>
      <c r="AE92" s="19"/>
      <c r="AF92" s="16"/>
    </row>
    <row r="93" spans="1:32" x14ac:dyDescent="0.25">
      <c r="A93" s="32" t="s">
        <v>470</v>
      </c>
      <c r="B93" s="32" t="s">
        <v>471</v>
      </c>
      <c r="C93" s="49">
        <v>8</v>
      </c>
      <c r="D93" s="42">
        <v>29</v>
      </c>
      <c r="E93" s="31">
        <v>25</v>
      </c>
      <c r="F93" s="38"/>
      <c r="G93" s="38"/>
      <c r="H93" s="38"/>
      <c r="I93" s="37"/>
      <c r="J93" s="17">
        <f t="shared" si="6"/>
        <v>0</v>
      </c>
      <c r="K93" s="37"/>
      <c r="L93" s="37"/>
      <c r="M93" s="37"/>
      <c r="N93" s="37"/>
      <c r="O93" s="17">
        <f t="shared" si="9"/>
        <v>0</v>
      </c>
      <c r="P93" s="38"/>
      <c r="Q93" s="38"/>
      <c r="R93" s="38"/>
      <c r="S93" s="38"/>
      <c r="T93" s="38"/>
      <c r="U93" s="38"/>
      <c r="X93" s="17">
        <f t="shared" si="7"/>
        <v>0</v>
      </c>
      <c r="Y93" s="19"/>
      <c r="Z93" s="22">
        <f t="shared" si="8"/>
        <v>0</v>
      </c>
      <c r="AA93" t="s">
        <v>120</v>
      </c>
      <c r="AB93" s="16"/>
      <c r="AC93" s="3" t="s">
        <v>485</v>
      </c>
      <c r="AD93" s="37"/>
      <c r="AE93" s="19"/>
      <c r="AF93" s="16"/>
    </row>
    <row r="94" spans="1:32" x14ac:dyDescent="0.25">
      <c r="A94" s="49" t="s">
        <v>0</v>
      </c>
      <c r="B94" s="49" t="s">
        <v>159</v>
      </c>
      <c r="C94" s="49">
        <v>6</v>
      </c>
      <c r="D94" s="42">
        <v>40</v>
      </c>
      <c r="E94" s="31">
        <v>29</v>
      </c>
      <c r="F94" s="32"/>
      <c r="G94" s="37"/>
      <c r="H94" s="37"/>
      <c r="I94" s="37"/>
      <c r="J94" s="17">
        <f t="shared" si="6"/>
        <v>0</v>
      </c>
      <c r="K94" s="37"/>
      <c r="L94" s="37"/>
      <c r="M94" s="37"/>
      <c r="N94" s="37"/>
      <c r="O94" s="17">
        <f t="shared" si="9"/>
        <v>0</v>
      </c>
      <c r="P94"/>
      <c r="Q94"/>
      <c r="S94"/>
      <c r="X94" s="17">
        <f t="shared" si="7"/>
        <v>0</v>
      </c>
      <c r="Y94" s="19"/>
      <c r="Z94" s="22">
        <f t="shared" si="8"/>
        <v>0</v>
      </c>
      <c r="AA94" s="39" t="s">
        <v>120</v>
      </c>
      <c r="AB94" s="1"/>
      <c r="AC94" s="19"/>
      <c r="AE94" s="19"/>
      <c r="AF94" s="16"/>
    </row>
    <row r="95" spans="1:32" x14ac:dyDescent="0.25">
      <c r="A95" s="32" t="s">
        <v>176</v>
      </c>
      <c r="B95" s="32" t="s">
        <v>351</v>
      </c>
      <c r="C95" s="32">
        <v>8</v>
      </c>
      <c r="D95" s="42">
        <v>29</v>
      </c>
      <c r="E95" s="31">
        <v>25</v>
      </c>
      <c r="F95" s="37"/>
      <c r="G95" s="37"/>
      <c r="H95" s="37"/>
      <c r="I95" s="37"/>
      <c r="J95" s="17">
        <f t="shared" si="6"/>
        <v>0</v>
      </c>
      <c r="K95" s="37"/>
      <c r="L95" s="37"/>
      <c r="M95" s="37"/>
      <c r="N95" s="37"/>
      <c r="O95" s="17">
        <f t="shared" si="9"/>
        <v>0</v>
      </c>
      <c r="P95"/>
      <c r="Q95"/>
      <c r="S95"/>
      <c r="X95" s="17">
        <f t="shared" si="7"/>
        <v>0</v>
      </c>
      <c r="Y95" s="19"/>
      <c r="Z95" s="22">
        <f t="shared" si="8"/>
        <v>0</v>
      </c>
      <c r="AA95" s="39" t="s">
        <v>120</v>
      </c>
      <c r="AB95" s="16"/>
      <c r="AC95" s="19"/>
      <c r="AE95" s="19"/>
      <c r="AF95" s="16"/>
    </row>
    <row r="96" spans="1:32" x14ac:dyDescent="0.25">
      <c r="A96" s="49" t="s">
        <v>449</v>
      </c>
      <c r="B96" s="49" t="s">
        <v>351</v>
      </c>
      <c r="C96" s="49">
        <v>8</v>
      </c>
      <c r="D96" s="42">
        <v>29</v>
      </c>
      <c r="E96" s="31">
        <v>25</v>
      </c>
      <c r="F96" s="32"/>
      <c r="G96" s="32"/>
      <c r="H96" s="32"/>
      <c r="I96" s="37"/>
      <c r="J96" s="17">
        <f t="shared" si="6"/>
        <v>0</v>
      </c>
      <c r="K96" s="37"/>
      <c r="L96" s="37"/>
      <c r="M96" s="37"/>
      <c r="N96" s="37"/>
      <c r="O96" s="17">
        <f t="shared" si="9"/>
        <v>0</v>
      </c>
      <c r="P96"/>
      <c r="Q96"/>
      <c r="S96"/>
      <c r="X96" s="17">
        <f t="shared" si="7"/>
        <v>0</v>
      </c>
      <c r="Y96" s="19"/>
      <c r="Z96" s="22">
        <f t="shared" si="8"/>
        <v>0</v>
      </c>
      <c r="AA96" t="s">
        <v>120</v>
      </c>
      <c r="AB96" s="23"/>
      <c r="AC96" s="23"/>
      <c r="AE96" s="19"/>
      <c r="AF96" s="16"/>
    </row>
    <row r="97" spans="1:34" x14ac:dyDescent="0.25">
      <c r="A97" s="49" t="s">
        <v>425</v>
      </c>
      <c r="B97" s="49" t="s">
        <v>351</v>
      </c>
      <c r="C97" s="49">
        <v>8</v>
      </c>
      <c r="D97" s="42">
        <v>29</v>
      </c>
      <c r="E97" s="31">
        <v>25</v>
      </c>
      <c r="F97" s="32"/>
      <c r="G97" s="32"/>
      <c r="H97" s="37"/>
      <c r="I97" s="37"/>
      <c r="J97" s="17">
        <f t="shared" si="6"/>
        <v>0</v>
      </c>
      <c r="K97" s="37"/>
      <c r="L97" s="37"/>
      <c r="M97" s="37"/>
      <c r="N97" s="37"/>
      <c r="O97" s="17">
        <f t="shared" si="9"/>
        <v>0</v>
      </c>
      <c r="X97" s="17">
        <f t="shared" si="7"/>
        <v>0</v>
      </c>
      <c r="Y97" s="19"/>
      <c r="Z97" s="22">
        <f t="shared" si="8"/>
        <v>0</v>
      </c>
      <c r="AA97" t="s">
        <v>120</v>
      </c>
      <c r="AB97" s="16"/>
      <c r="AC97" s="23"/>
      <c r="AE97" s="19"/>
      <c r="AF97" s="16"/>
    </row>
    <row r="98" spans="1:34" x14ac:dyDescent="0.25">
      <c r="A98" s="49" t="s">
        <v>448</v>
      </c>
      <c r="B98" s="49" t="s">
        <v>351</v>
      </c>
      <c r="C98" s="49">
        <v>7</v>
      </c>
      <c r="D98" s="42">
        <v>34</v>
      </c>
      <c r="E98" s="31">
        <v>27</v>
      </c>
      <c r="F98" s="38"/>
      <c r="G98" s="37"/>
      <c r="H98" s="37"/>
      <c r="I98" s="37"/>
      <c r="J98" s="17">
        <f t="shared" si="6"/>
        <v>0</v>
      </c>
      <c r="K98" s="37"/>
      <c r="L98" s="37"/>
      <c r="M98" s="37"/>
      <c r="N98" s="37"/>
      <c r="O98" s="17">
        <f t="shared" si="9"/>
        <v>0</v>
      </c>
      <c r="P98"/>
      <c r="Q98"/>
      <c r="S98"/>
      <c r="X98" s="17">
        <f t="shared" si="7"/>
        <v>0</v>
      </c>
      <c r="Y98" s="19"/>
      <c r="Z98" s="22">
        <f t="shared" si="8"/>
        <v>0</v>
      </c>
      <c r="AA98" t="s">
        <v>120</v>
      </c>
      <c r="AB98" s="16"/>
      <c r="AC98" s="23"/>
      <c r="AD98" s="37"/>
      <c r="AE98" s="19"/>
    </row>
    <row r="99" spans="1:34" x14ac:dyDescent="0.25">
      <c r="A99" s="49" t="s">
        <v>461</v>
      </c>
      <c r="B99" s="49" t="s">
        <v>462</v>
      </c>
      <c r="C99" s="49">
        <v>8</v>
      </c>
      <c r="D99" s="42">
        <v>29</v>
      </c>
      <c r="E99" s="31">
        <v>25</v>
      </c>
      <c r="F99" s="32"/>
      <c r="G99" s="32"/>
      <c r="H99" s="37"/>
      <c r="I99" s="37"/>
      <c r="J99" s="17">
        <f t="shared" si="6"/>
        <v>0</v>
      </c>
      <c r="K99" s="37"/>
      <c r="L99" s="37"/>
      <c r="M99" s="37"/>
      <c r="N99" s="38"/>
      <c r="O99" s="17">
        <f t="shared" si="9"/>
        <v>0</v>
      </c>
      <c r="P99"/>
      <c r="Q99"/>
      <c r="R99"/>
      <c r="S99"/>
      <c r="X99" s="17">
        <f t="shared" si="7"/>
        <v>0</v>
      </c>
      <c r="Y99" s="19"/>
      <c r="Z99" s="22">
        <f t="shared" si="8"/>
        <v>0</v>
      </c>
      <c r="AA99" t="s">
        <v>120</v>
      </c>
      <c r="AB99" s="16"/>
      <c r="AC99" s="23"/>
      <c r="AD99" s="37"/>
      <c r="AE99" s="19"/>
    </row>
    <row r="100" spans="1:34" x14ac:dyDescent="0.25">
      <c r="A100" s="32" t="s">
        <v>152</v>
      </c>
      <c r="B100" s="32" t="s">
        <v>35</v>
      </c>
      <c r="C100" s="32">
        <v>8</v>
      </c>
      <c r="D100" s="42">
        <v>29</v>
      </c>
      <c r="E100" s="31">
        <v>25</v>
      </c>
      <c r="F100" s="37"/>
      <c r="G100" s="37"/>
      <c r="H100" s="37"/>
      <c r="I100" s="37"/>
      <c r="J100" s="17">
        <f t="shared" si="6"/>
        <v>0</v>
      </c>
      <c r="K100" s="37"/>
      <c r="L100" s="37"/>
      <c r="M100" s="37"/>
      <c r="N100" s="37"/>
      <c r="O100" s="17">
        <f t="shared" si="9"/>
        <v>0</v>
      </c>
      <c r="P100"/>
      <c r="Q100"/>
      <c r="S100"/>
      <c r="X100" s="17">
        <f t="shared" si="7"/>
        <v>0</v>
      </c>
      <c r="Y100" s="19"/>
      <c r="Z100" s="22">
        <f t="shared" si="8"/>
        <v>0</v>
      </c>
      <c r="AA100" s="39" t="s">
        <v>296</v>
      </c>
      <c r="AB100" s="16"/>
      <c r="AC100" s="23"/>
      <c r="AD100" s="37"/>
      <c r="AE100" s="19"/>
    </row>
    <row r="101" spans="1:34" x14ac:dyDescent="0.25">
      <c r="A101" s="32" t="s">
        <v>28</v>
      </c>
      <c r="B101" s="32" t="s">
        <v>29</v>
      </c>
      <c r="C101" s="32">
        <v>5</v>
      </c>
      <c r="D101" s="42">
        <v>47</v>
      </c>
      <c r="E101" s="31">
        <v>32</v>
      </c>
      <c r="F101" s="38"/>
      <c r="G101" s="38"/>
      <c r="H101" s="32"/>
      <c r="I101" s="48"/>
      <c r="J101" s="17">
        <f t="shared" si="6"/>
        <v>0</v>
      </c>
      <c r="K101" s="37"/>
      <c r="L101" s="37"/>
      <c r="M101" s="37"/>
      <c r="N101" s="37"/>
      <c r="O101" s="17">
        <f t="shared" si="9"/>
        <v>0</v>
      </c>
      <c r="P101" s="35"/>
      <c r="Q101" s="35"/>
      <c r="S101" s="35"/>
      <c r="T101" s="35"/>
      <c r="X101" s="17">
        <f t="shared" si="7"/>
        <v>0</v>
      </c>
      <c r="Y101" s="19"/>
      <c r="Z101" s="22">
        <f t="shared" si="8"/>
        <v>0</v>
      </c>
      <c r="AA101" t="s">
        <v>120</v>
      </c>
      <c r="AB101" s="16"/>
      <c r="AE101" s="19"/>
    </row>
    <row r="102" spans="1:34" x14ac:dyDescent="0.25">
      <c r="A102" s="49" t="s">
        <v>18</v>
      </c>
      <c r="B102" s="49" t="s">
        <v>19</v>
      </c>
      <c r="C102" s="49">
        <v>8</v>
      </c>
      <c r="D102" s="42">
        <v>29</v>
      </c>
      <c r="E102" s="31">
        <v>25</v>
      </c>
      <c r="F102" s="32"/>
      <c r="G102" s="32"/>
      <c r="H102" s="32"/>
      <c r="I102" s="48"/>
      <c r="J102" s="17">
        <f t="shared" si="6"/>
        <v>0</v>
      </c>
      <c r="K102" s="37"/>
      <c r="L102" s="37"/>
      <c r="M102" s="37"/>
      <c r="N102" s="37"/>
      <c r="O102" s="17">
        <f t="shared" si="9"/>
        <v>0</v>
      </c>
      <c r="P102"/>
      <c r="Q102"/>
      <c r="S102"/>
      <c r="X102" s="17">
        <f t="shared" si="7"/>
        <v>0</v>
      </c>
      <c r="Y102" s="19"/>
      <c r="Z102" s="22">
        <f t="shared" si="8"/>
        <v>0</v>
      </c>
      <c r="AA102" s="39" t="s">
        <v>120</v>
      </c>
      <c r="AB102" s="1"/>
      <c r="AE102" s="19"/>
      <c r="AF102" s="16"/>
    </row>
    <row r="103" spans="1:34" x14ac:dyDescent="0.25">
      <c r="A103" s="49" t="s">
        <v>30</v>
      </c>
      <c r="B103" s="49" t="s">
        <v>212</v>
      </c>
      <c r="C103" s="49">
        <v>8</v>
      </c>
      <c r="D103" s="42">
        <v>29</v>
      </c>
      <c r="E103" s="31">
        <v>25</v>
      </c>
      <c r="F103" s="38">
        <v>76873</v>
      </c>
      <c r="G103" s="38"/>
      <c r="H103" s="38"/>
      <c r="I103" s="48"/>
      <c r="J103" s="17">
        <f t="shared" si="6"/>
        <v>1</v>
      </c>
      <c r="K103" s="37"/>
      <c r="L103" s="37"/>
      <c r="M103" s="37"/>
      <c r="N103" s="37"/>
      <c r="O103" s="17">
        <f t="shared" si="9"/>
        <v>0</v>
      </c>
      <c r="P103" s="38">
        <v>76873</v>
      </c>
      <c r="Q103" s="38"/>
      <c r="R103" s="38">
        <v>76873</v>
      </c>
      <c r="S103" s="38"/>
      <c r="X103" s="17">
        <f t="shared" si="7"/>
        <v>2</v>
      </c>
      <c r="Y103" s="19"/>
      <c r="Z103" s="22">
        <f t="shared" si="8"/>
        <v>79</v>
      </c>
      <c r="AA103" s="39" t="s">
        <v>120</v>
      </c>
      <c r="AB103" s="16"/>
      <c r="AE103" s="19"/>
      <c r="AF103" s="16"/>
    </row>
    <row r="104" spans="1:34" x14ac:dyDescent="0.25">
      <c r="A104" s="49" t="s">
        <v>433</v>
      </c>
      <c r="B104" s="49" t="s">
        <v>434</v>
      </c>
      <c r="C104" s="49">
        <v>8</v>
      </c>
      <c r="D104" s="42">
        <v>29</v>
      </c>
      <c r="E104" s="31">
        <v>25</v>
      </c>
      <c r="F104" s="37"/>
      <c r="G104" s="37"/>
      <c r="H104" s="37"/>
      <c r="I104" s="48"/>
      <c r="J104" s="17">
        <f t="shared" si="6"/>
        <v>0</v>
      </c>
      <c r="K104" s="32"/>
      <c r="L104" s="37"/>
      <c r="M104" s="37"/>
      <c r="N104" s="37"/>
      <c r="O104" s="17">
        <f t="shared" si="9"/>
        <v>0</v>
      </c>
      <c r="P104" s="37"/>
      <c r="Q104" s="37"/>
      <c r="R104" s="37"/>
      <c r="S104" s="37"/>
      <c r="X104" s="17">
        <f t="shared" si="7"/>
        <v>0</v>
      </c>
      <c r="Y104" s="19"/>
      <c r="Z104" s="22">
        <f t="shared" si="8"/>
        <v>0</v>
      </c>
      <c r="AA104" t="s">
        <v>120</v>
      </c>
      <c r="AB104" s="16"/>
      <c r="AE104" s="19"/>
      <c r="AH104"/>
    </row>
    <row r="105" spans="1:34" x14ac:dyDescent="0.25">
      <c r="A105" s="49" t="s">
        <v>125</v>
      </c>
      <c r="B105" s="49" t="s">
        <v>316</v>
      </c>
      <c r="C105" s="49">
        <v>7</v>
      </c>
      <c r="D105" s="42">
        <v>34</v>
      </c>
      <c r="E105" s="31">
        <v>27</v>
      </c>
      <c r="F105" s="38"/>
      <c r="G105" s="38"/>
      <c r="H105" s="32"/>
      <c r="I105" s="37"/>
      <c r="J105" s="17">
        <f t="shared" si="6"/>
        <v>0</v>
      </c>
      <c r="K105" s="32"/>
      <c r="L105" s="37"/>
      <c r="M105" s="37"/>
      <c r="N105" s="37"/>
      <c r="O105" s="17">
        <f t="shared" ref="O105:O109" si="11">COUNT(K105:N105)</f>
        <v>0</v>
      </c>
      <c r="P105" s="38"/>
      <c r="Q105" s="38"/>
      <c r="R105" s="38"/>
      <c r="S105" s="38"/>
      <c r="X105" s="17">
        <f t="shared" si="7"/>
        <v>0</v>
      </c>
      <c r="Y105" s="19"/>
      <c r="Z105" s="22">
        <f t="shared" si="8"/>
        <v>0</v>
      </c>
      <c r="AA105" s="39" t="s">
        <v>120</v>
      </c>
      <c r="AB105" s="16"/>
      <c r="AE105" s="3"/>
    </row>
    <row r="106" spans="1:34" x14ac:dyDescent="0.25">
      <c r="A106" s="49" t="s">
        <v>408</v>
      </c>
      <c r="B106" s="49" t="s">
        <v>409</v>
      </c>
      <c r="C106" s="49">
        <v>8</v>
      </c>
      <c r="D106" s="42">
        <v>29</v>
      </c>
      <c r="E106" s="31">
        <v>25</v>
      </c>
      <c r="F106" s="32"/>
      <c r="G106" s="32"/>
      <c r="H106" s="32"/>
      <c r="I106" s="37"/>
      <c r="J106" s="17">
        <f t="shared" si="6"/>
        <v>0</v>
      </c>
      <c r="K106" s="32"/>
      <c r="L106" s="37"/>
      <c r="M106" s="37"/>
      <c r="N106" s="37"/>
      <c r="O106" s="17">
        <f t="shared" si="11"/>
        <v>0</v>
      </c>
      <c r="P106" s="32"/>
      <c r="Q106" s="32"/>
      <c r="R106" s="32"/>
      <c r="S106" s="32"/>
      <c r="X106" s="17">
        <f t="shared" si="7"/>
        <v>0</v>
      </c>
      <c r="Y106" s="19"/>
      <c r="Z106" s="22">
        <f t="shared" si="8"/>
        <v>0</v>
      </c>
      <c r="AA106" s="39" t="s">
        <v>120</v>
      </c>
      <c r="AE106" s="3"/>
    </row>
    <row r="107" spans="1:34" x14ac:dyDescent="0.25">
      <c r="A107" s="49" t="s">
        <v>47</v>
      </c>
      <c r="B107" s="49" t="s">
        <v>260</v>
      </c>
      <c r="C107" s="49">
        <v>8</v>
      </c>
      <c r="D107" s="42">
        <v>29</v>
      </c>
      <c r="E107" s="31">
        <v>25</v>
      </c>
      <c r="F107" s="38">
        <v>76159</v>
      </c>
      <c r="G107" s="38">
        <v>76161</v>
      </c>
      <c r="H107" s="38"/>
      <c r="I107" s="37"/>
      <c r="J107" s="17">
        <f t="shared" si="6"/>
        <v>2</v>
      </c>
      <c r="K107" s="32"/>
      <c r="L107" s="37"/>
      <c r="M107" s="37"/>
      <c r="N107" s="37"/>
      <c r="O107" s="17">
        <f t="shared" si="11"/>
        <v>0</v>
      </c>
      <c r="P107" s="38">
        <v>76159</v>
      </c>
      <c r="Q107" s="38">
        <v>76161</v>
      </c>
      <c r="R107" s="38">
        <v>76159</v>
      </c>
      <c r="S107" s="38">
        <v>76161</v>
      </c>
      <c r="T107" s="38"/>
      <c r="X107" s="17">
        <f t="shared" si="7"/>
        <v>4</v>
      </c>
      <c r="Y107" s="19"/>
      <c r="Z107" s="22">
        <f t="shared" si="8"/>
        <v>158</v>
      </c>
      <c r="AA107" s="41" t="s">
        <v>179</v>
      </c>
      <c r="AE107" s="25">
        <v>158</v>
      </c>
    </row>
    <row r="108" spans="1:34" x14ac:dyDescent="0.25">
      <c r="A108" s="49" t="s">
        <v>177</v>
      </c>
      <c r="B108" s="49" t="s">
        <v>178</v>
      </c>
      <c r="C108" s="49">
        <v>8</v>
      </c>
      <c r="D108" s="42">
        <v>29</v>
      </c>
      <c r="E108" s="31">
        <v>25</v>
      </c>
      <c r="F108" s="32"/>
      <c r="G108" s="32"/>
      <c r="H108" s="32"/>
      <c r="I108" s="37"/>
      <c r="J108" s="17">
        <f t="shared" si="6"/>
        <v>0</v>
      </c>
      <c r="K108" s="32"/>
      <c r="L108" s="37"/>
      <c r="M108" s="37"/>
      <c r="N108" s="37"/>
      <c r="O108" s="17">
        <f t="shared" si="11"/>
        <v>0</v>
      </c>
      <c r="X108" s="17">
        <f t="shared" si="7"/>
        <v>0</v>
      </c>
      <c r="Y108" s="19"/>
      <c r="Z108" s="22">
        <f t="shared" si="8"/>
        <v>0</v>
      </c>
      <c r="AA108" s="39" t="s">
        <v>120</v>
      </c>
      <c r="AE108" s="25"/>
    </row>
    <row r="109" spans="1:34" x14ac:dyDescent="0.25">
      <c r="A109" s="49" t="s">
        <v>30</v>
      </c>
      <c r="B109" s="49" t="s">
        <v>229</v>
      </c>
      <c r="C109" s="49">
        <v>6</v>
      </c>
      <c r="D109" s="42">
        <v>40</v>
      </c>
      <c r="E109" s="31">
        <v>29</v>
      </c>
      <c r="F109" s="32"/>
      <c r="G109" s="32"/>
      <c r="H109" s="32"/>
      <c r="I109" s="38"/>
      <c r="J109" s="17">
        <f t="shared" si="6"/>
        <v>0</v>
      </c>
      <c r="K109" s="32"/>
      <c r="L109" s="37"/>
      <c r="M109" s="37"/>
      <c r="N109" s="37"/>
      <c r="O109" s="17">
        <f t="shared" si="11"/>
        <v>0</v>
      </c>
      <c r="X109" s="17">
        <f t="shared" si="7"/>
        <v>0</v>
      </c>
      <c r="Y109" s="19"/>
      <c r="Z109" s="22">
        <f t="shared" si="8"/>
        <v>0</v>
      </c>
      <c r="AA109" s="39" t="s">
        <v>120</v>
      </c>
    </row>
    <row r="110" spans="1:34" x14ac:dyDescent="0.25">
      <c r="A110" s="38" t="s">
        <v>483</v>
      </c>
      <c r="B110" s="38" t="s">
        <v>484</v>
      </c>
      <c r="C110" s="38">
        <v>8</v>
      </c>
      <c r="D110" s="42">
        <v>29</v>
      </c>
      <c r="E110" s="31">
        <v>25</v>
      </c>
      <c r="F110" s="38">
        <v>76026</v>
      </c>
      <c r="G110" s="38">
        <v>76027</v>
      </c>
      <c r="H110" s="32"/>
      <c r="I110" s="38"/>
      <c r="J110" s="17">
        <f t="shared" si="6"/>
        <v>2</v>
      </c>
      <c r="K110" s="32">
        <v>76025</v>
      </c>
      <c r="L110" s="37"/>
      <c r="M110" s="37"/>
      <c r="N110" s="37"/>
      <c r="O110" s="17">
        <f t="shared" ref="O110:O111" si="12">COUNT(K110:N110)</f>
        <v>1</v>
      </c>
      <c r="P110" s="17">
        <v>76026</v>
      </c>
      <c r="X110" s="17">
        <f t="shared" si="7"/>
        <v>1</v>
      </c>
      <c r="Y110" s="19"/>
      <c r="Z110" s="22">
        <f t="shared" si="8"/>
        <v>108</v>
      </c>
      <c r="AA110" s="35" t="s">
        <v>120</v>
      </c>
      <c r="AB110" s="16"/>
    </row>
    <row r="111" spans="1:34" x14ac:dyDescent="0.25">
      <c r="A111" s="32" t="s">
        <v>270</v>
      </c>
      <c r="B111" s="32" t="s">
        <v>48</v>
      </c>
      <c r="C111" s="38">
        <v>8</v>
      </c>
      <c r="D111" s="42">
        <v>29</v>
      </c>
      <c r="E111" s="31">
        <v>25</v>
      </c>
      <c r="F111" s="38"/>
      <c r="G111" s="38"/>
      <c r="H111" s="32"/>
      <c r="I111" s="38"/>
      <c r="J111" s="17">
        <f t="shared" si="6"/>
        <v>0</v>
      </c>
      <c r="K111" s="32">
        <v>76883</v>
      </c>
      <c r="L111" s="37"/>
      <c r="M111" s="37"/>
      <c r="N111" s="37"/>
      <c r="O111" s="17">
        <f t="shared" si="12"/>
        <v>1</v>
      </c>
      <c r="X111" s="17">
        <f t="shared" si="7"/>
        <v>0</v>
      </c>
      <c r="Y111" s="19"/>
      <c r="Z111" s="22">
        <f t="shared" si="8"/>
        <v>25</v>
      </c>
      <c r="AA111" s="35" t="s">
        <v>120</v>
      </c>
      <c r="AB111" s="16"/>
    </row>
    <row r="112" spans="1:34" x14ac:dyDescent="0.25">
      <c r="F112" s="32"/>
      <c r="G112" s="32"/>
      <c r="H112" s="32"/>
      <c r="I112" s="38"/>
      <c r="J112" s="38">
        <f>SUM(J5:J111)</f>
        <v>51</v>
      </c>
      <c r="K112" s="32"/>
      <c r="L112" s="32"/>
      <c r="M112" s="32"/>
      <c r="N112" s="37"/>
      <c r="O112" s="38">
        <f>SUM(O5:O111)</f>
        <v>20</v>
      </c>
      <c r="X112" s="38">
        <f>SUM(X5:X111)</f>
        <v>82</v>
      </c>
      <c r="Z112" s="43">
        <f>SUM(Z5:Z111)</f>
        <v>4179</v>
      </c>
      <c r="AA112" s="39" t="s">
        <v>104</v>
      </c>
      <c r="AE112" s="54">
        <f>SUM(AE5:AE111)</f>
        <v>237</v>
      </c>
    </row>
    <row r="113" spans="1:31" x14ac:dyDescent="0.25">
      <c r="A113" s="32"/>
      <c r="B113" s="32"/>
      <c r="C113" s="32"/>
      <c r="D113" s="32"/>
      <c r="E113" s="42"/>
      <c r="F113" s="32"/>
      <c r="G113" s="32"/>
      <c r="H113" s="32"/>
      <c r="I113" s="38"/>
      <c r="J113" s="37"/>
      <c r="K113" s="32"/>
      <c r="L113" s="32"/>
      <c r="M113" s="32"/>
      <c r="N113" s="37"/>
      <c r="O113" s="37"/>
      <c r="P113" s="37"/>
      <c r="AA113" s="39"/>
      <c r="AE113" s="19">
        <v>3967</v>
      </c>
    </row>
    <row r="114" spans="1:31" x14ac:dyDescent="0.25">
      <c r="A114" s="37"/>
      <c r="B114" s="37"/>
      <c r="C114" s="37"/>
      <c r="D114" s="37"/>
      <c r="E114" s="45"/>
      <c r="F114" s="32"/>
      <c r="G114" s="32"/>
      <c r="H114" s="32"/>
      <c r="I114" s="32"/>
      <c r="J114" s="37"/>
      <c r="K114" s="32"/>
      <c r="L114" s="32"/>
      <c r="M114" s="32"/>
      <c r="N114" s="32"/>
      <c r="O114" s="37"/>
      <c r="P114" s="37"/>
      <c r="AA114"/>
      <c r="AE114" s="21">
        <f>SUM(AE112:AE113)</f>
        <v>4204</v>
      </c>
    </row>
    <row r="115" spans="1:31" x14ac:dyDescent="0.25">
      <c r="A115" s="37"/>
      <c r="B115" s="37"/>
      <c r="C115" s="37"/>
      <c r="D115" s="37"/>
      <c r="E115" s="45"/>
      <c r="F115" s="32"/>
      <c r="G115" s="32"/>
      <c r="H115" s="32"/>
      <c r="I115" s="32"/>
      <c r="J115" s="37"/>
      <c r="K115" s="32"/>
      <c r="L115" s="32"/>
      <c r="M115" s="32"/>
      <c r="N115" s="32"/>
      <c r="O115" s="37"/>
      <c r="P115" s="37"/>
      <c r="AE115" s="35">
        <f>4204-4179</f>
        <v>25</v>
      </c>
    </row>
    <row r="116" spans="1:31" x14ac:dyDescent="0.25">
      <c r="A116" s="37"/>
      <c r="B116" s="37"/>
      <c r="C116" s="37"/>
      <c r="D116" s="37"/>
      <c r="E116" s="45"/>
      <c r="F116" s="32"/>
      <c r="G116" s="32"/>
      <c r="H116" s="32"/>
      <c r="I116" s="32"/>
      <c r="J116" s="37"/>
      <c r="K116" s="32"/>
      <c r="L116" s="32"/>
      <c r="M116" s="32"/>
      <c r="N116" s="32"/>
      <c r="O116" s="37"/>
      <c r="P116" s="37"/>
    </row>
    <row r="117" spans="1:31" x14ac:dyDescent="0.25">
      <c r="A117" s="37"/>
      <c r="B117" s="37"/>
      <c r="C117" s="37"/>
      <c r="D117" s="37"/>
      <c r="E117" s="45"/>
      <c r="F117" s="32"/>
      <c r="G117" s="32"/>
      <c r="H117" s="32"/>
      <c r="I117" s="32"/>
      <c r="J117" s="38"/>
      <c r="K117" s="32"/>
      <c r="L117" s="32"/>
      <c r="M117" s="32"/>
      <c r="N117" s="32"/>
      <c r="O117" s="37"/>
      <c r="P117" s="37"/>
    </row>
    <row r="118" spans="1:31" x14ac:dyDescent="0.25">
      <c r="A118" s="37"/>
      <c r="B118" s="37"/>
      <c r="C118" s="37"/>
      <c r="D118" s="37"/>
      <c r="E118" s="45"/>
      <c r="F118" s="32"/>
      <c r="G118" s="32"/>
      <c r="H118" s="32"/>
      <c r="I118" s="32"/>
      <c r="J118" s="37"/>
      <c r="K118" s="32"/>
      <c r="L118" s="32"/>
      <c r="M118" s="32"/>
      <c r="N118" s="32"/>
      <c r="O118" s="37"/>
      <c r="P118" s="37"/>
    </row>
    <row r="119" spans="1:31" x14ac:dyDescent="0.25">
      <c r="A119" s="37"/>
      <c r="B119" s="37"/>
      <c r="C119" s="37"/>
      <c r="D119" s="37"/>
      <c r="E119" s="45"/>
      <c r="F119" s="32"/>
      <c r="G119" s="32"/>
      <c r="H119" s="32"/>
      <c r="I119" s="32"/>
      <c r="J119" s="38"/>
      <c r="K119" s="32"/>
      <c r="L119" s="32"/>
      <c r="M119" s="32"/>
      <c r="N119" s="32"/>
      <c r="O119" s="37"/>
      <c r="P119" s="37"/>
    </row>
    <row r="120" spans="1:31" x14ac:dyDescent="0.25">
      <c r="A120" s="37"/>
      <c r="B120" s="37"/>
      <c r="C120" s="37"/>
      <c r="D120" s="37"/>
      <c r="E120" s="45"/>
      <c r="F120" s="32"/>
      <c r="G120" s="32"/>
      <c r="H120" s="32"/>
      <c r="I120" s="32"/>
      <c r="J120" s="38"/>
      <c r="K120" s="32"/>
      <c r="L120" s="32"/>
      <c r="M120" s="32"/>
      <c r="N120" s="32"/>
      <c r="O120" s="37"/>
      <c r="P120" s="37"/>
    </row>
    <row r="121" spans="1:31" x14ac:dyDescent="0.25">
      <c r="A121" s="37"/>
      <c r="B121" s="37"/>
      <c r="C121" s="37"/>
      <c r="D121" s="37"/>
      <c r="E121" s="45"/>
      <c r="F121" s="32"/>
      <c r="G121" s="32"/>
      <c r="H121" s="32"/>
      <c r="I121" s="32"/>
      <c r="J121" s="38"/>
      <c r="K121" s="32"/>
      <c r="L121" s="32"/>
      <c r="M121" s="32"/>
      <c r="N121" s="32"/>
      <c r="O121" s="37"/>
      <c r="P121" s="37"/>
    </row>
    <row r="122" spans="1:31" x14ac:dyDescent="0.25">
      <c r="A122" s="37"/>
      <c r="B122" s="37"/>
      <c r="C122" s="37"/>
      <c r="D122" s="37"/>
      <c r="E122" s="45"/>
      <c r="F122" s="32"/>
      <c r="G122" s="32"/>
      <c r="H122" s="32"/>
      <c r="I122" s="32"/>
      <c r="J122" s="38"/>
      <c r="K122" s="32"/>
      <c r="L122" s="32"/>
      <c r="M122" s="32"/>
      <c r="N122" s="32"/>
      <c r="O122" s="37"/>
      <c r="P122" s="37"/>
    </row>
    <row r="123" spans="1:31" x14ac:dyDescent="0.25">
      <c r="A123" s="37"/>
      <c r="B123" s="37"/>
      <c r="C123" s="37"/>
      <c r="D123" s="37"/>
      <c r="E123" s="45"/>
      <c r="F123" s="32"/>
      <c r="G123" s="32"/>
      <c r="H123" s="32"/>
      <c r="I123" s="32"/>
      <c r="J123" s="37"/>
      <c r="K123" s="32"/>
      <c r="L123" s="32"/>
      <c r="M123" s="32"/>
      <c r="N123" s="32"/>
      <c r="O123" s="37"/>
      <c r="P123" s="37"/>
    </row>
    <row r="124" spans="1:31" x14ac:dyDescent="0.25">
      <c r="A124" s="37"/>
      <c r="B124" s="37"/>
      <c r="C124" s="37"/>
      <c r="D124" s="37"/>
      <c r="E124" s="45"/>
      <c r="F124" s="32"/>
      <c r="G124" s="32"/>
      <c r="H124" s="32"/>
      <c r="I124" s="32"/>
      <c r="J124" s="38"/>
      <c r="K124" s="32"/>
      <c r="L124" s="32"/>
      <c r="M124" s="32"/>
      <c r="N124" s="32"/>
      <c r="O124" s="37"/>
      <c r="P124" s="37"/>
    </row>
    <row r="125" spans="1:31" x14ac:dyDescent="0.25">
      <c r="A125" s="37"/>
      <c r="B125" s="37"/>
      <c r="C125" s="37"/>
      <c r="D125" s="37"/>
      <c r="E125" s="45"/>
      <c r="F125" s="32"/>
      <c r="G125" s="32"/>
      <c r="H125" s="32"/>
      <c r="I125" s="32"/>
      <c r="J125" s="37"/>
      <c r="K125" s="32"/>
      <c r="L125" s="32"/>
      <c r="M125" s="32"/>
      <c r="N125" s="32"/>
      <c r="O125" s="37"/>
      <c r="P125" s="37"/>
    </row>
    <row r="126" spans="1:31" x14ac:dyDescent="0.25">
      <c r="A126" s="37"/>
      <c r="B126" s="37"/>
      <c r="C126" s="37"/>
      <c r="D126" s="37"/>
      <c r="E126" s="45"/>
      <c r="F126" s="32"/>
      <c r="G126" s="32"/>
      <c r="H126" s="32"/>
      <c r="I126" s="32"/>
      <c r="J126" s="37"/>
      <c r="K126" s="32"/>
      <c r="L126" s="32"/>
      <c r="M126" s="32"/>
      <c r="N126" s="32"/>
      <c r="O126" s="37"/>
      <c r="P126" s="37"/>
    </row>
    <row r="127" spans="1:31" x14ac:dyDescent="0.25">
      <c r="A127" s="37"/>
      <c r="B127" s="37"/>
      <c r="C127" s="37"/>
      <c r="D127" s="37"/>
      <c r="E127" s="45"/>
      <c r="F127" s="32"/>
      <c r="G127" s="32"/>
      <c r="H127" s="32"/>
      <c r="I127" s="32"/>
      <c r="J127" s="37"/>
      <c r="K127" s="32"/>
      <c r="L127" s="32"/>
      <c r="M127" s="32"/>
      <c r="N127" s="32"/>
      <c r="O127" s="37"/>
      <c r="P127" s="37"/>
    </row>
    <row r="128" spans="1:31" x14ac:dyDescent="0.25">
      <c r="A128" s="37"/>
      <c r="B128" s="37"/>
      <c r="C128" s="37"/>
      <c r="D128" s="37"/>
      <c r="E128" s="45"/>
      <c r="F128" s="32"/>
      <c r="G128" s="32"/>
      <c r="H128" s="32"/>
      <c r="I128" s="32"/>
      <c r="J128" s="37"/>
      <c r="K128" s="32"/>
      <c r="L128" s="32"/>
      <c r="M128" s="32"/>
      <c r="N128" s="32"/>
      <c r="O128" s="37"/>
      <c r="P128" s="37"/>
    </row>
    <row r="129" spans="1:16" x14ac:dyDescent="0.25">
      <c r="A129" s="37"/>
      <c r="B129" s="37"/>
      <c r="C129" s="37"/>
      <c r="D129" s="37"/>
      <c r="E129" s="45"/>
      <c r="F129" s="32"/>
      <c r="G129" s="32"/>
      <c r="H129" s="32"/>
      <c r="I129" s="32"/>
      <c r="J129" s="38"/>
      <c r="K129" s="32"/>
      <c r="L129" s="32"/>
      <c r="M129" s="32"/>
      <c r="N129" s="32"/>
      <c r="O129" s="37"/>
      <c r="P129" s="37"/>
    </row>
    <row r="130" spans="1:16" x14ac:dyDescent="0.25">
      <c r="A130" s="37"/>
      <c r="B130" s="37"/>
      <c r="C130" s="37"/>
      <c r="D130" s="37"/>
      <c r="E130" s="45"/>
      <c r="F130" s="32"/>
      <c r="G130" s="32"/>
      <c r="H130" s="32"/>
      <c r="I130" s="32"/>
      <c r="J130" s="38"/>
      <c r="K130" s="32"/>
      <c r="L130" s="32"/>
      <c r="M130" s="32"/>
      <c r="N130" s="32"/>
      <c r="O130" s="37"/>
      <c r="P130" s="37"/>
    </row>
    <row r="131" spans="1:16" x14ac:dyDescent="0.25">
      <c r="A131" s="37"/>
      <c r="B131" s="37"/>
      <c r="C131" s="37"/>
      <c r="D131" s="37"/>
      <c r="E131" s="45"/>
      <c r="F131" s="32"/>
      <c r="G131" s="32"/>
      <c r="H131" s="32"/>
      <c r="I131" s="32"/>
      <c r="J131" s="38"/>
      <c r="K131" s="32"/>
      <c r="L131" s="32"/>
      <c r="M131" s="32"/>
      <c r="N131" s="32"/>
      <c r="O131" s="37"/>
      <c r="P131" s="37"/>
    </row>
    <row r="132" spans="1:16" x14ac:dyDescent="0.25">
      <c r="A132" s="37"/>
      <c r="B132" s="37"/>
      <c r="C132" s="37"/>
      <c r="D132" s="37"/>
      <c r="E132" s="45"/>
      <c r="F132" s="32"/>
      <c r="G132" s="32"/>
      <c r="H132" s="32"/>
      <c r="I132" s="32"/>
      <c r="J132" s="37"/>
      <c r="K132" s="32"/>
      <c r="L132" s="32"/>
      <c r="M132" s="32"/>
      <c r="N132" s="32"/>
      <c r="O132" s="37"/>
      <c r="P132" s="37"/>
    </row>
    <row r="133" spans="1:16" x14ac:dyDescent="0.25">
      <c r="A133" s="37"/>
      <c r="B133" s="37"/>
      <c r="C133" s="37"/>
      <c r="D133" s="37"/>
      <c r="E133" s="45"/>
      <c r="F133" s="32"/>
      <c r="G133" s="32"/>
      <c r="H133" s="32"/>
      <c r="I133" s="32"/>
      <c r="J133" s="38"/>
      <c r="K133" s="32"/>
      <c r="L133" s="32"/>
      <c r="M133" s="32"/>
      <c r="N133" s="32"/>
      <c r="O133" s="37"/>
      <c r="P133" s="37"/>
    </row>
    <row r="134" spans="1:16" x14ac:dyDescent="0.25">
      <c r="A134" s="37"/>
      <c r="B134" s="37"/>
      <c r="C134" s="37"/>
      <c r="D134" s="37"/>
      <c r="E134" s="45"/>
      <c r="F134" s="32"/>
      <c r="G134" s="32"/>
      <c r="H134" s="32"/>
      <c r="I134" s="32"/>
      <c r="J134" s="37"/>
      <c r="K134" s="32"/>
      <c r="L134" s="32"/>
      <c r="M134" s="32"/>
      <c r="N134" s="32"/>
      <c r="O134" s="37"/>
      <c r="P134" s="37"/>
    </row>
    <row r="135" spans="1:16" x14ac:dyDescent="0.25">
      <c r="A135" s="37"/>
      <c r="B135" s="37"/>
      <c r="C135" s="37"/>
      <c r="D135" s="37"/>
      <c r="E135" s="45"/>
      <c r="F135" s="32"/>
      <c r="G135" s="32"/>
      <c r="H135" s="32"/>
      <c r="I135" s="32"/>
      <c r="J135" s="38"/>
      <c r="K135" s="32"/>
      <c r="L135" s="32"/>
      <c r="M135" s="32"/>
      <c r="N135" s="32"/>
      <c r="O135" s="37"/>
      <c r="P135" s="37"/>
    </row>
    <row r="136" spans="1:16" x14ac:dyDescent="0.25">
      <c r="A136" s="37"/>
      <c r="B136" s="37"/>
      <c r="C136" s="37"/>
      <c r="D136" s="37"/>
      <c r="E136" s="45"/>
      <c r="F136" s="32"/>
      <c r="G136" s="32"/>
      <c r="H136" s="32"/>
      <c r="I136" s="32"/>
      <c r="J136" s="38"/>
      <c r="K136" s="32"/>
      <c r="L136" s="32"/>
      <c r="M136" s="32"/>
      <c r="N136" s="32"/>
      <c r="O136" s="37"/>
      <c r="P136" s="37"/>
    </row>
    <row r="137" spans="1:16" x14ac:dyDescent="0.25">
      <c r="A137" s="37"/>
      <c r="B137" s="37"/>
      <c r="C137" s="37"/>
      <c r="D137" s="37"/>
      <c r="E137" s="45"/>
      <c r="F137" s="32"/>
      <c r="G137" s="32"/>
      <c r="H137" s="32"/>
      <c r="I137" s="32"/>
      <c r="J137" s="38"/>
      <c r="K137" s="32"/>
      <c r="L137" s="32"/>
      <c r="M137" s="32"/>
      <c r="N137" s="32"/>
      <c r="O137" s="37"/>
      <c r="P137" s="37"/>
    </row>
    <row r="138" spans="1:16" x14ac:dyDescent="0.25">
      <c r="A138" s="37"/>
      <c r="B138" s="37"/>
      <c r="C138" s="37"/>
      <c r="D138" s="37"/>
      <c r="E138" s="45"/>
      <c r="F138" s="32"/>
      <c r="G138" s="32"/>
      <c r="H138" s="32"/>
      <c r="I138" s="32"/>
      <c r="J138" s="38"/>
      <c r="K138" s="32"/>
      <c r="L138" s="32"/>
      <c r="M138" s="32"/>
      <c r="N138" s="32"/>
      <c r="O138" s="37"/>
      <c r="P138" s="37"/>
    </row>
    <row r="139" spans="1:16" x14ac:dyDescent="0.25">
      <c r="A139" s="37"/>
      <c r="B139" s="37"/>
      <c r="C139" s="37"/>
      <c r="D139" s="37"/>
      <c r="E139" s="45"/>
      <c r="F139" s="32"/>
      <c r="G139" s="32"/>
      <c r="H139" s="32"/>
      <c r="I139" s="32"/>
      <c r="J139" s="38"/>
      <c r="K139" s="32"/>
      <c r="L139" s="32"/>
      <c r="M139" s="32"/>
      <c r="N139" s="32"/>
      <c r="O139" s="37"/>
      <c r="P139" s="37"/>
    </row>
    <row r="140" spans="1:16" x14ac:dyDescent="0.25">
      <c r="A140" s="37"/>
      <c r="B140" s="37"/>
      <c r="C140" s="37"/>
      <c r="D140" s="37"/>
      <c r="E140" s="45"/>
      <c r="F140" s="32"/>
      <c r="G140" s="32"/>
      <c r="H140" s="32"/>
      <c r="I140" s="32"/>
      <c r="J140" s="38"/>
      <c r="K140" s="32"/>
      <c r="L140" s="32"/>
      <c r="M140" s="32"/>
      <c r="N140" s="32"/>
      <c r="O140" s="37"/>
      <c r="P140" s="37"/>
    </row>
    <row r="141" spans="1:16" x14ac:dyDescent="0.25">
      <c r="A141" s="37"/>
      <c r="B141" s="37"/>
      <c r="C141" s="37"/>
      <c r="D141" s="37"/>
      <c r="E141" s="45"/>
      <c r="F141" s="32"/>
      <c r="G141" s="32"/>
      <c r="H141" s="32"/>
      <c r="I141" s="32"/>
      <c r="J141" s="38"/>
      <c r="K141" s="32"/>
      <c r="L141" s="32"/>
      <c r="M141" s="32"/>
      <c r="N141" s="32"/>
      <c r="O141" s="37"/>
      <c r="P141" s="37"/>
    </row>
    <row r="142" spans="1:16" x14ac:dyDescent="0.25">
      <c r="A142" s="37"/>
      <c r="B142" s="37"/>
      <c r="C142" s="37"/>
      <c r="D142" s="37"/>
      <c r="E142" s="45"/>
      <c r="F142" s="32"/>
      <c r="G142" s="32"/>
      <c r="H142" s="32"/>
      <c r="I142" s="32"/>
      <c r="J142" s="38"/>
      <c r="K142" s="32"/>
      <c r="L142" s="32"/>
      <c r="M142" s="32"/>
      <c r="N142" s="32"/>
      <c r="O142" s="37"/>
      <c r="P142" s="37"/>
    </row>
    <row r="143" spans="1:16" x14ac:dyDescent="0.25">
      <c r="E143" s="45"/>
      <c r="F143" s="32"/>
      <c r="G143" s="32"/>
      <c r="H143" s="32"/>
      <c r="I143" s="32"/>
      <c r="J143" s="38"/>
      <c r="K143" s="32"/>
      <c r="L143" s="32"/>
      <c r="M143" s="32"/>
      <c r="N143" s="32"/>
      <c r="O143" s="37"/>
      <c r="P143" s="37"/>
    </row>
    <row r="144" spans="1:16" x14ac:dyDescent="0.25">
      <c r="E144" s="45"/>
      <c r="F144" s="32"/>
      <c r="G144" s="32"/>
      <c r="H144" s="32"/>
      <c r="I144" s="32"/>
      <c r="J144" s="37"/>
      <c r="K144" s="32"/>
      <c r="L144" s="32"/>
      <c r="M144" s="32"/>
      <c r="N144" s="32"/>
      <c r="O144" s="37"/>
      <c r="P144" s="37"/>
    </row>
    <row r="145" spans="5:18" x14ac:dyDescent="0.25">
      <c r="E145" s="45"/>
      <c r="F145" s="32"/>
      <c r="G145" s="32"/>
      <c r="H145" s="32"/>
      <c r="I145" s="32"/>
      <c r="J145" s="38"/>
      <c r="K145" s="32"/>
      <c r="L145" s="32"/>
      <c r="M145" s="32"/>
      <c r="N145" s="32"/>
      <c r="O145" s="37"/>
      <c r="P145" s="37"/>
    </row>
    <row r="146" spans="5:18" x14ac:dyDescent="0.25">
      <c r="E146" s="45"/>
      <c r="F146" s="32"/>
      <c r="G146" s="32"/>
      <c r="H146" s="32"/>
      <c r="I146" s="32"/>
      <c r="J146" s="38"/>
      <c r="K146" s="32"/>
      <c r="L146" s="32"/>
      <c r="M146" s="32"/>
      <c r="N146" s="32"/>
      <c r="O146" s="37"/>
      <c r="P146" s="37"/>
    </row>
    <row r="147" spans="5:18" x14ac:dyDescent="0.25">
      <c r="E147" s="45"/>
      <c r="F147" s="32"/>
      <c r="G147" s="32"/>
      <c r="H147" s="32"/>
      <c r="I147" s="32"/>
      <c r="J147" s="38"/>
      <c r="K147" s="32"/>
      <c r="L147" s="32"/>
      <c r="M147" s="32"/>
      <c r="N147" s="32"/>
      <c r="O147" s="37"/>
      <c r="P147" s="37"/>
    </row>
    <row r="148" spans="5:18" x14ac:dyDescent="0.25">
      <c r="E148" s="45"/>
      <c r="F148" s="32"/>
      <c r="G148" s="32"/>
      <c r="H148" s="32"/>
      <c r="I148" s="32"/>
      <c r="J148" s="38"/>
      <c r="K148" s="32"/>
      <c r="L148" s="32"/>
      <c r="M148" s="32"/>
      <c r="N148" s="32"/>
      <c r="O148" s="37"/>
      <c r="P148" s="37"/>
    </row>
    <row r="149" spans="5:18" x14ac:dyDescent="0.25">
      <c r="E149" s="45"/>
      <c r="F149" s="32"/>
      <c r="G149" s="32"/>
      <c r="H149" s="32"/>
      <c r="I149" s="32"/>
      <c r="J149" s="38"/>
      <c r="K149" s="32"/>
      <c r="L149" s="32"/>
      <c r="M149" s="32"/>
      <c r="N149" s="32"/>
      <c r="O149" s="37"/>
      <c r="P149" s="32"/>
      <c r="Q149" s="32"/>
      <c r="R149" s="32"/>
    </row>
    <row r="150" spans="5:18" x14ac:dyDescent="0.25">
      <c r="E150" s="45"/>
      <c r="F150" s="32"/>
      <c r="G150" s="32"/>
      <c r="H150" s="32"/>
      <c r="I150" s="32"/>
      <c r="J150" s="38"/>
      <c r="K150" s="32"/>
      <c r="L150" s="32"/>
      <c r="M150" s="32"/>
      <c r="N150" s="32"/>
      <c r="O150" s="37"/>
      <c r="P150" s="37"/>
    </row>
    <row r="151" spans="5:18" x14ac:dyDescent="0.25">
      <c r="E151" s="45"/>
      <c r="F151" s="32"/>
      <c r="G151" s="32"/>
      <c r="H151" s="32"/>
      <c r="I151" s="32"/>
      <c r="J151" s="38"/>
      <c r="K151" s="32"/>
      <c r="L151" s="32"/>
      <c r="M151" s="32"/>
      <c r="N151" s="32"/>
      <c r="O151" s="37"/>
      <c r="P151" s="37"/>
    </row>
    <row r="152" spans="5:18" x14ac:dyDescent="0.25">
      <c r="E152" s="45"/>
      <c r="F152" s="32"/>
      <c r="G152" s="32"/>
      <c r="H152" s="32"/>
      <c r="I152" s="32"/>
      <c r="J152" s="38"/>
      <c r="K152" s="32"/>
      <c r="L152" s="32"/>
      <c r="M152" s="32"/>
      <c r="N152" s="32"/>
      <c r="O152" s="37"/>
      <c r="P152" s="37"/>
    </row>
    <row r="153" spans="5:18" x14ac:dyDescent="0.25">
      <c r="E153" s="45"/>
      <c r="F153" s="32"/>
      <c r="G153" s="32"/>
      <c r="H153" s="32"/>
      <c r="I153" s="32"/>
      <c r="J153" s="38"/>
      <c r="K153" s="32"/>
      <c r="L153" s="32"/>
      <c r="M153" s="32"/>
      <c r="N153" s="32"/>
      <c r="O153" s="37"/>
      <c r="P153" s="37"/>
    </row>
    <row r="154" spans="5:18" x14ac:dyDescent="0.25">
      <c r="E154" s="45"/>
      <c r="F154" s="32"/>
      <c r="G154" s="32"/>
      <c r="H154" s="32"/>
      <c r="I154" s="32"/>
      <c r="J154" s="38"/>
      <c r="K154" s="32"/>
      <c r="L154" s="32"/>
      <c r="M154" s="32"/>
      <c r="N154" s="32"/>
      <c r="O154" s="37"/>
      <c r="P154" s="37"/>
    </row>
    <row r="155" spans="5:18" x14ac:dyDescent="0.25">
      <c r="E155" s="45"/>
      <c r="F155" s="32"/>
      <c r="G155" s="32"/>
      <c r="H155" s="32"/>
      <c r="I155" s="32"/>
      <c r="J155" s="38"/>
      <c r="K155" s="32"/>
      <c r="L155" s="32"/>
      <c r="M155" s="32"/>
      <c r="N155" s="32"/>
      <c r="O155" s="37"/>
      <c r="P155" s="37"/>
    </row>
    <row r="156" spans="5:18" x14ac:dyDescent="0.25">
      <c r="E156" s="45"/>
      <c r="F156" s="32"/>
      <c r="G156" s="32"/>
      <c r="H156" s="32"/>
      <c r="I156" s="32"/>
      <c r="J156" s="37"/>
      <c r="K156" s="32"/>
      <c r="L156" s="32"/>
      <c r="M156" s="32"/>
      <c r="N156" s="32"/>
      <c r="O156" s="37"/>
      <c r="P156" s="37"/>
    </row>
    <row r="157" spans="5:18" x14ac:dyDescent="0.25">
      <c r="E157" s="45"/>
      <c r="F157" s="32"/>
      <c r="G157" s="32"/>
      <c r="H157" s="32"/>
      <c r="I157" s="32"/>
      <c r="J157" s="38"/>
      <c r="K157" s="32"/>
      <c r="L157" s="32"/>
      <c r="M157" s="32"/>
      <c r="N157" s="32"/>
      <c r="O157" s="37"/>
      <c r="P157" s="37"/>
    </row>
    <row r="158" spans="5:18" x14ac:dyDescent="0.25">
      <c r="E158" s="45"/>
      <c r="F158" s="32"/>
      <c r="G158" s="32"/>
      <c r="H158" s="32"/>
      <c r="I158" s="32"/>
      <c r="J158" s="38"/>
      <c r="K158" s="32"/>
      <c r="L158" s="32"/>
      <c r="M158" s="32"/>
      <c r="N158" s="32"/>
      <c r="O158" s="37"/>
      <c r="P158" s="37"/>
    </row>
    <row r="159" spans="5:18" x14ac:dyDescent="0.25">
      <c r="E159" s="45"/>
      <c r="F159" s="32"/>
      <c r="G159" s="32"/>
      <c r="H159" s="32"/>
      <c r="I159" s="32"/>
      <c r="J159" s="37"/>
      <c r="K159" s="32"/>
      <c r="L159" s="32"/>
      <c r="M159" s="32"/>
      <c r="N159" s="32"/>
      <c r="O159" s="37"/>
      <c r="P159" s="37"/>
    </row>
    <row r="160" spans="5:18" x14ac:dyDescent="0.25">
      <c r="E160" s="45">
        <v>1</v>
      </c>
      <c r="F160" s="32"/>
      <c r="G160" s="32"/>
      <c r="H160" s="32"/>
      <c r="I160" s="32"/>
      <c r="J160" s="38"/>
      <c r="K160" s="32"/>
      <c r="L160" s="32"/>
      <c r="M160" s="32"/>
      <c r="N160" s="32"/>
      <c r="O160" s="37"/>
      <c r="P160" s="37"/>
    </row>
    <row r="161" spans="5:16" x14ac:dyDescent="0.25">
      <c r="E161" s="45">
        <v>1</v>
      </c>
      <c r="F161" s="32"/>
      <c r="G161" s="32"/>
      <c r="H161" s="32"/>
      <c r="I161" s="32"/>
      <c r="J161" s="38"/>
      <c r="K161" s="32"/>
      <c r="L161" s="32"/>
      <c r="M161" s="32"/>
      <c r="N161" s="32"/>
      <c r="O161" s="37"/>
      <c r="P161" s="37"/>
    </row>
    <row r="162" spans="5:16" x14ac:dyDescent="0.25">
      <c r="E162" s="45">
        <v>1</v>
      </c>
      <c r="F162" s="32"/>
      <c r="G162" s="32"/>
      <c r="H162" s="32"/>
      <c r="I162" s="32"/>
      <c r="J162" s="38"/>
      <c r="K162" s="32"/>
      <c r="L162" s="32"/>
      <c r="M162" s="32"/>
      <c r="N162" s="32"/>
      <c r="O162" s="37"/>
      <c r="P162" s="37"/>
    </row>
    <row r="163" spans="5:16" x14ac:dyDescent="0.25">
      <c r="E163" s="45">
        <v>1</v>
      </c>
      <c r="F163" s="32"/>
      <c r="G163" s="32"/>
      <c r="H163" s="32"/>
      <c r="I163" s="32"/>
      <c r="J163" s="37"/>
      <c r="K163" s="32"/>
      <c r="L163" s="32"/>
      <c r="M163" s="32"/>
      <c r="N163" s="32"/>
      <c r="O163" s="37"/>
      <c r="P163" s="37"/>
    </row>
    <row r="164" spans="5:16" x14ac:dyDescent="0.25">
      <c r="E164" s="45">
        <v>1</v>
      </c>
      <c r="F164" s="32"/>
      <c r="G164" s="32"/>
      <c r="H164" s="32"/>
      <c r="I164" s="32"/>
      <c r="J164" s="38"/>
      <c r="K164" s="32"/>
      <c r="L164" s="32"/>
      <c r="M164" s="32"/>
      <c r="N164" s="32"/>
      <c r="O164" s="37"/>
      <c r="P164" s="37"/>
    </row>
    <row r="165" spans="5:16" x14ac:dyDescent="0.25">
      <c r="E165" s="51">
        <f>SUM(E114:E164)</f>
        <v>5</v>
      </c>
      <c r="F165" s="32"/>
      <c r="G165" s="32"/>
      <c r="H165" s="32"/>
      <c r="I165" s="38"/>
      <c r="J165" s="38"/>
      <c r="K165" s="32"/>
      <c r="L165" s="32"/>
      <c r="M165" s="32"/>
      <c r="N165" s="32"/>
      <c r="O165" s="37"/>
      <c r="P165" s="37"/>
    </row>
    <row r="166" spans="5:16" x14ac:dyDescent="0.25">
      <c r="E166" s="46"/>
      <c r="F166" s="32"/>
      <c r="G166" s="32"/>
      <c r="H166" s="32"/>
      <c r="I166" s="38"/>
      <c r="J166" s="37"/>
      <c r="K166" s="32"/>
      <c r="L166" s="32"/>
      <c r="M166" s="32"/>
      <c r="N166" s="32"/>
      <c r="O166" s="37"/>
      <c r="P166" s="37"/>
    </row>
    <row r="167" spans="5:16" x14ac:dyDescent="0.25">
      <c r="E167" s="55"/>
      <c r="F167" s="32"/>
      <c r="G167" s="32"/>
      <c r="H167" s="32"/>
      <c r="I167" s="38"/>
      <c r="J167" s="37"/>
      <c r="K167" s="32"/>
      <c r="L167" s="32"/>
      <c r="M167" s="32"/>
      <c r="N167" s="32"/>
      <c r="O167" s="37"/>
      <c r="P167" s="37"/>
    </row>
    <row r="168" spans="5:16" x14ac:dyDescent="0.25">
      <c r="E168" s="37"/>
      <c r="F168" s="32"/>
      <c r="G168" s="32"/>
      <c r="H168" s="32"/>
      <c r="I168" s="38"/>
      <c r="J168" s="37"/>
      <c r="K168" s="32"/>
      <c r="L168" s="32"/>
      <c r="M168" s="32"/>
      <c r="N168" s="32"/>
      <c r="O168" s="37"/>
      <c r="P168" s="37"/>
    </row>
    <row r="169" spans="5:16" x14ac:dyDescent="0.25">
      <c r="E169" s="37"/>
      <c r="F169" s="32"/>
      <c r="G169" s="32"/>
      <c r="H169" s="32"/>
      <c r="I169" s="37"/>
      <c r="J169" s="37"/>
      <c r="K169" s="32"/>
      <c r="L169" s="32"/>
      <c r="M169" s="32"/>
      <c r="N169" s="32"/>
      <c r="O169" s="37"/>
      <c r="P169" s="37"/>
    </row>
    <row r="170" spans="5:16" x14ac:dyDescent="0.25">
      <c r="E170" s="37"/>
      <c r="F170" s="32"/>
      <c r="G170" s="32"/>
      <c r="H170" s="32"/>
      <c r="I170" s="37"/>
      <c r="J170" s="37"/>
      <c r="K170" s="32"/>
      <c r="L170" s="32"/>
      <c r="M170" s="32"/>
      <c r="N170" s="32"/>
      <c r="O170" s="37"/>
      <c r="P170" s="37"/>
    </row>
    <row r="171" spans="5:16" x14ac:dyDescent="0.25">
      <c r="E171" s="37"/>
      <c r="F171" s="32"/>
      <c r="G171" s="32"/>
      <c r="H171" s="32"/>
      <c r="I171" s="37"/>
      <c r="J171" s="37"/>
      <c r="K171" s="32"/>
      <c r="L171" s="32"/>
      <c r="M171" s="32"/>
      <c r="N171" s="32"/>
      <c r="O171" s="37"/>
      <c r="P171" s="37"/>
    </row>
    <row r="172" spans="5:16" x14ac:dyDescent="0.25">
      <c r="E172" s="37"/>
      <c r="F172" s="32"/>
      <c r="G172" s="32"/>
      <c r="H172" s="32"/>
      <c r="I172" s="37"/>
      <c r="J172" s="37"/>
      <c r="K172" s="32"/>
      <c r="L172" s="32"/>
      <c r="M172" s="32"/>
      <c r="N172" s="32"/>
      <c r="O172" s="37"/>
      <c r="P172" s="37"/>
    </row>
    <row r="173" spans="5:16" x14ac:dyDescent="0.25">
      <c r="E173" s="37"/>
      <c r="F173" s="32"/>
      <c r="G173" s="32"/>
      <c r="H173" s="32"/>
      <c r="I173" s="37"/>
      <c r="J173" s="37"/>
      <c r="K173" s="32"/>
      <c r="L173" s="32"/>
      <c r="M173" s="32"/>
      <c r="N173" s="32"/>
      <c r="O173" s="37"/>
      <c r="P173" s="37"/>
    </row>
    <row r="174" spans="5:16" x14ac:dyDescent="0.25">
      <c r="E174" s="37"/>
      <c r="F174" s="37"/>
      <c r="G174" s="37"/>
      <c r="H174" s="37"/>
      <c r="I174" s="37"/>
      <c r="J174" s="37"/>
      <c r="K174" s="32"/>
      <c r="L174" s="32"/>
      <c r="M174" s="32"/>
      <c r="N174" s="32"/>
      <c r="O174" s="37"/>
      <c r="P174" s="37"/>
    </row>
    <row r="175" spans="5:16" x14ac:dyDescent="0.25">
      <c r="E175" s="37"/>
      <c r="F175" s="37"/>
      <c r="G175" s="37"/>
      <c r="H175" s="37"/>
      <c r="I175" s="37"/>
      <c r="J175" s="37"/>
      <c r="K175" s="32"/>
      <c r="L175" s="32"/>
      <c r="M175" s="32"/>
      <c r="N175" s="32"/>
      <c r="O175" s="37"/>
      <c r="P175" s="37"/>
    </row>
    <row r="176" spans="5:16" x14ac:dyDescent="0.25">
      <c r="E176" s="37"/>
      <c r="F176" s="37"/>
      <c r="G176" s="37"/>
      <c r="H176" s="37"/>
      <c r="I176" s="37"/>
      <c r="J176" s="37"/>
      <c r="K176" s="32"/>
      <c r="L176" s="32"/>
      <c r="M176" s="32"/>
      <c r="N176" s="32"/>
      <c r="O176" s="37"/>
      <c r="P176" s="37"/>
    </row>
    <row r="177" spans="5:16" x14ac:dyDescent="0.25">
      <c r="E177" s="37"/>
      <c r="F177" s="37"/>
      <c r="G177" s="37"/>
      <c r="H177" s="37"/>
      <c r="I177" s="37"/>
      <c r="J177" s="37"/>
      <c r="K177" s="32"/>
      <c r="L177" s="32"/>
      <c r="M177" s="32"/>
      <c r="N177" s="32"/>
      <c r="O177" s="37"/>
      <c r="P177" s="37"/>
    </row>
    <row r="178" spans="5:16" x14ac:dyDescent="0.25">
      <c r="E178" s="37"/>
      <c r="F178" s="37"/>
      <c r="G178" s="37"/>
      <c r="H178" s="37"/>
      <c r="I178" s="37"/>
      <c r="J178" s="37"/>
      <c r="K178" s="32"/>
      <c r="L178" s="32"/>
      <c r="M178" s="32"/>
      <c r="N178" s="32"/>
      <c r="O178" s="37"/>
      <c r="P178" s="37"/>
    </row>
    <row r="179" spans="5:16" x14ac:dyDescent="0.25">
      <c r="E179" s="37"/>
      <c r="F179" s="37"/>
      <c r="G179" s="37"/>
      <c r="H179" s="37"/>
      <c r="I179" s="37"/>
      <c r="J179" s="37"/>
      <c r="K179" s="32"/>
      <c r="L179" s="32"/>
      <c r="M179" s="32"/>
      <c r="N179" s="32"/>
      <c r="O179" s="37"/>
      <c r="P179" s="37"/>
    </row>
    <row r="180" spans="5:16" x14ac:dyDescent="0.25">
      <c r="E180" s="37"/>
      <c r="F180" s="37"/>
      <c r="G180" s="37"/>
      <c r="H180" s="37"/>
      <c r="I180" s="37"/>
      <c r="J180" s="37"/>
      <c r="K180" s="32"/>
      <c r="L180" s="32"/>
      <c r="M180" s="32"/>
      <c r="N180" s="32"/>
      <c r="O180" s="37"/>
      <c r="P180" s="37"/>
    </row>
    <row r="181" spans="5:16" x14ac:dyDescent="0.25">
      <c r="E181" s="37"/>
      <c r="F181" s="37"/>
      <c r="G181" s="37"/>
      <c r="H181" s="37"/>
      <c r="I181" s="37"/>
      <c r="J181" s="37"/>
      <c r="K181" s="32"/>
      <c r="L181" s="32"/>
      <c r="M181" s="32"/>
      <c r="N181" s="32"/>
      <c r="O181" s="37"/>
      <c r="P181" s="37"/>
    </row>
    <row r="182" spans="5:16" x14ac:dyDescent="0.25">
      <c r="E182" s="37"/>
      <c r="F182" s="37"/>
      <c r="G182" s="37"/>
      <c r="H182" s="37"/>
      <c r="I182" s="37"/>
      <c r="J182" s="37"/>
      <c r="K182" s="32"/>
      <c r="L182" s="32"/>
      <c r="M182" s="32"/>
      <c r="N182" s="32"/>
      <c r="O182" s="37"/>
      <c r="P182" s="37"/>
    </row>
    <row r="183" spans="5:16" x14ac:dyDescent="0.25">
      <c r="E183" s="37"/>
      <c r="F183" s="37"/>
      <c r="G183" s="37"/>
      <c r="H183" s="37"/>
      <c r="I183" s="37"/>
      <c r="J183" s="37"/>
      <c r="K183" s="32"/>
      <c r="L183" s="32"/>
      <c r="M183" s="32"/>
      <c r="N183" s="32"/>
      <c r="O183" s="37"/>
      <c r="P183" s="37"/>
    </row>
    <row r="184" spans="5:16" x14ac:dyDescent="0.25">
      <c r="E184" s="37"/>
      <c r="F184" s="37"/>
      <c r="G184" s="37"/>
      <c r="H184" s="37"/>
      <c r="I184" s="37"/>
      <c r="J184" s="37"/>
      <c r="K184" s="32"/>
      <c r="L184" s="32"/>
      <c r="M184" s="32"/>
      <c r="N184" s="32"/>
      <c r="O184" s="37"/>
      <c r="P184" s="37"/>
    </row>
    <row r="185" spans="5:16" x14ac:dyDescent="0.25">
      <c r="E185" s="37"/>
      <c r="F185" s="37"/>
      <c r="G185" s="37"/>
      <c r="H185" s="37"/>
      <c r="I185" s="37"/>
      <c r="J185" s="37"/>
      <c r="K185" s="32"/>
      <c r="L185" s="32"/>
      <c r="M185" s="32"/>
      <c r="N185" s="32"/>
      <c r="O185" s="37"/>
      <c r="P185" s="37"/>
    </row>
    <row r="186" spans="5:16" x14ac:dyDescent="0.25">
      <c r="E186" s="37"/>
      <c r="F186" s="37"/>
      <c r="G186" s="37"/>
      <c r="H186" s="37"/>
      <c r="I186" s="37"/>
      <c r="J186" s="37"/>
      <c r="K186" s="32"/>
      <c r="L186" s="32"/>
      <c r="M186" s="32"/>
      <c r="N186" s="32"/>
      <c r="O186" s="37"/>
      <c r="P186" s="37"/>
    </row>
    <row r="187" spans="5:16" x14ac:dyDescent="0.25">
      <c r="E187" s="37"/>
      <c r="F187" s="37"/>
      <c r="G187" s="37"/>
      <c r="H187" s="37"/>
      <c r="I187" s="37"/>
      <c r="J187" s="37"/>
      <c r="K187" s="32"/>
      <c r="L187" s="32"/>
      <c r="M187" s="32"/>
      <c r="N187" s="32"/>
      <c r="O187" s="37"/>
      <c r="P187" s="37"/>
    </row>
    <row r="188" spans="5:16" x14ac:dyDescent="0.25">
      <c r="E188" s="37"/>
      <c r="F188" s="37"/>
      <c r="G188" s="37"/>
      <c r="H188" s="37"/>
      <c r="I188" s="37"/>
      <c r="J188" s="37"/>
      <c r="K188" s="32"/>
      <c r="L188" s="32"/>
      <c r="M188" s="32"/>
      <c r="N188" s="32"/>
      <c r="O188" s="37"/>
      <c r="P188" s="37"/>
    </row>
    <row r="189" spans="5:16" x14ac:dyDescent="0.25">
      <c r="E189" s="37"/>
      <c r="F189" s="37"/>
      <c r="G189" s="37"/>
      <c r="H189" s="37"/>
      <c r="I189" s="37"/>
      <c r="J189" s="37"/>
      <c r="K189" s="32"/>
      <c r="L189" s="32"/>
      <c r="M189" s="32"/>
      <c r="N189" s="32"/>
      <c r="O189" s="37"/>
      <c r="P189" s="37"/>
    </row>
    <row r="190" spans="5:16" x14ac:dyDescent="0.25">
      <c r="E190" s="37"/>
      <c r="F190" s="37"/>
      <c r="G190" s="37"/>
      <c r="H190" s="37"/>
      <c r="I190" s="37"/>
      <c r="J190" s="37"/>
      <c r="K190" s="32"/>
      <c r="L190" s="32"/>
      <c r="M190" s="32"/>
      <c r="N190" s="32"/>
      <c r="O190" s="37"/>
      <c r="P190" s="37"/>
    </row>
    <row r="191" spans="5:16" x14ac:dyDescent="0.25">
      <c r="E191" s="37"/>
      <c r="F191" s="37"/>
      <c r="G191" s="37"/>
      <c r="H191" s="37"/>
      <c r="I191" s="37"/>
      <c r="J191" s="37"/>
      <c r="K191" s="32"/>
      <c r="L191" s="32"/>
      <c r="M191" s="32"/>
      <c r="N191" s="32"/>
      <c r="O191" s="37"/>
      <c r="P191" s="37"/>
    </row>
    <row r="192" spans="5:16" x14ac:dyDescent="0.25">
      <c r="E192" s="37"/>
      <c r="F192" s="37"/>
      <c r="G192" s="37"/>
      <c r="H192" s="37"/>
      <c r="I192" s="37"/>
      <c r="J192" s="37"/>
      <c r="K192" s="32"/>
      <c r="L192" s="32"/>
      <c r="M192" s="32"/>
      <c r="N192" s="32"/>
      <c r="O192" s="37"/>
      <c r="P192" s="37"/>
    </row>
    <row r="193" spans="5:16" x14ac:dyDescent="0.25">
      <c r="E193" s="37"/>
      <c r="F193" s="37"/>
      <c r="G193" s="37"/>
      <c r="H193" s="37"/>
      <c r="I193" s="37"/>
      <c r="J193" s="37"/>
      <c r="K193" s="32"/>
      <c r="L193" s="32"/>
      <c r="M193" s="32"/>
      <c r="N193" s="32"/>
      <c r="O193" s="37"/>
      <c r="P193" s="37"/>
    </row>
    <row r="194" spans="5:16" x14ac:dyDescent="0.25">
      <c r="E194" s="37"/>
      <c r="F194" s="37"/>
      <c r="G194" s="37"/>
      <c r="H194" s="37"/>
      <c r="I194" s="37"/>
      <c r="J194" s="37"/>
      <c r="K194" s="32"/>
      <c r="L194" s="32"/>
      <c r="M194" s="32"/>
      <c r="N194" s="32"/>
      <c r="O194" s="37"/>
      <c r="P194" s="37"/>
    </row>
    <row r="195" spans="5:16" x14ac:dyDescent="0.25">
      <c r="E195" s="37"/>
      <c r="F195" s="37"/>
      <c r="G195" s="37"/>
      <c r="H195" s="37"/>
      <c r="I195" s="37"/>
      <c r="J195" s="37"/>
      <c r="K195" s="32"/>
      <c r="L195" s="32"/>
      <c r="M195" s="32"/>
      <c r="N195" s="32"/>
      <c r="O195" s="37"/>
      <c r="P195" s="37"/>
    </row>
    <row r="196" spans="5:16" x14ac:dyDescent="0.25">
      <c r="E196" s="37"/>
      <c r="F196" s="37"/>
      <c r="G196" s="37"/>
      <c r="H196" s="37"/>
      <c r="I196" s="37"/>
      <c r="J196" s="37"/>
      <c r="K196" s="32"/>
      <c r="L196" s="32"/>
      <c r="M196" s="32"/>
      <c r="N196" s="32"/>
      <c r="O196" s="37"/>
      <c r="P196" s="37"/>
    </row>
    <row r="197" spans="5:16" x14ac:dyDescent="0.25">
      <c r="E197" s="37"/>
      <c r="F197" s="37"/>
      <c r="G197" s="37"/>
      <c r="H197" s="37"/>
      <c r="I197" s="37"/>
      <c r="J197" s="37"/>
      <c r="K197" s="32"/>
      <c r="L197" s="32"/>
      <c r="M197" s="32"/>
      <c r="N197" s="32"/>
      <c r="O197" s="37"/>
      <c r="P197" s="37"/>
    </row>
    <row r="198" spans="5:16" x14ac:dyDescent="0.25">
      <c r="E198" s="37"/>
      <c r="F198" s="37"/>
      <c r="G198" s="37"/>
      <c r="H198" s="37"/>
      <c r="I198" s="37"/>
      <c r="J198" s="37"/>
      <c r="K198" s="32"/>
      <c r="L198" s="32"/>
      <c r="M198" s="32"/>
      <c r="N198" s="32"/>
      <c r="O198" s="37"/>
      <c r="P198" s="37"/>
    </row>
    <row r="199" spans="5:16" x14ac:dyDescent="0.25">
      <c r="E199" s="37"/>
      <c r="F199" s="37"/>
      <c r="G199" s="37"/>
      <c r="H199" s="37"/>
      <c r="I199" s="37"/>
      <c r="J199" s="37"/>
      <c r="K199" s="32"/>
      <c r="L199" s="32"/>
      <c r="M199" s="32"/>
      <c r="N199" s="32"/>
      <c r="O199" s="37"/>
      <c r="P199" s="37"/>
    </row>
    <row r="200" spans="5:16" x14ac:dyDescent="0.25">
      <c r="E200" s="37"/>
      <c r="F200" s="37"/>
      <c r="G200" s="37"/>
      <c r="H200" s="37"/>
      <c r="I200" s="37"/>
      <c r="J200" s="37"/>
      <c r="K200" s="32"/>
      <c r="L200" s="32"/>
      <c r="M200" s="32"/>
      <c r="N200" s="32"/>
      <c r="O200" s="37"/>
      <c r="P200" s="37"/>
    </row>
    <row r="201" spans="5:16" x14ac:dyDescent="0.25">
      <c r="E201" s="37"/>
      <c r="F201" s="37"/>
      <c r="G201" s="37"/>
      <c r="H201" s="37"/>
      <c r="I201" s="37"/>
      <c r="J201" s="37"/>
      <c r="K201" s="32"/>
      <c r="L201" s="32"/>
      <c r="M201" s="32"/>
      <c r="N201" s="32"/>
      <c r="O201" s="37"/>
      <c r="P201" s="37"/>
    </row>
    <row r="202" spans="5:16" x14ac:dyDescent="0.25">
      <c r="E202" s="37"/>
      <c r="F202" s="37"/>
      <c r="G202" s="37"/>
      <c r="H202" s="37"/>
      <c r="I202" s="37"/>
      <c r="J202" s="37"/>
      <c r="K202" s="32"/>
      <c r="L202" s="32"/>
      <c r="M202" s="32"/>
      <c r="N202" s="32"/>
      <c r="O202" s="37"/>
      <c r="P202" s="37"/>
    </row>
    <row r="203" spans="5:16" x14ac:dyDescent="0.25">
      <c r="E203" s="37"/>
      <c r="F203" s="37"/>
      <c r="G203" s="37"/>
      <c r="H203" s="37"/>
      <c r="I203" s="37"/>
      <c r="J203" s="37"/>
      <c r="K203" s="32"/>
      <c r="L203" s="32"/>
      <c r="M203" s="32"/>
      <c r="N203" s="32"/>
      <c r="O203" s="37"/>
      <c r="P203" s="37"/>
    </row>
    <row r="204" spans="5:16" x14ac:dyDescent="0.25">
      <c r="E204" s="37"/>
      <c r="F204" s="37"/>
      <c r="G204" s="37"/>
      <c r="H204" s="37"/>
      <c r="I204" s="37"/>
      <c r="J204" s="37"/>
      <c r="K204" s="32"/>
      <c r="L204" s="32"/>
      <c r="M204" s="32"/>
      <c r="N204" s="32"/>
      <c r="O204" s="37"/>
      <c r="P204" s="37"/>
    </row>
    <row r="205" spans="5:16" x14ac:dyDescent="0.25">
      <c r="E205" s="37"/>
      <c r="F205" s="37"/>
      <c r="G205" s="37"/>
      <c r="H205" s="37"/>
      <c r="I205" s="37"/>
      <c r="J205" s="37"/>
      <c r="K205" s="32"/>
      <c r="L205" s="32"/>
      <c r="M205" s="32"/>
      <c r="N205" s="32"/>
      <c r="O205" s="37"/>
      <c r="P205" s="37"/>
    </row>
    <row r="206" spans="5:16" x14ac:dyDescent="0.25">
      <c r="E206" s="37"/>
      <c r="F206" s="37"/>
      <c r="G206" s="37"/>
      <c r="H206" s="37"/>
      <c r="I206" s="37"/>
      <c r="J206" s="37"/>
      <c r="K206" s="32"/>
      <c r="L206" s="32"/>
      <c r="M206" s="32"/>
      <c r="N206" s="32"/>
      <c r="O206" s="37"/>
      <c r="P206" s="37"/>
    </row>
    <row r="207" spans="5:16" x14ac:dyDescent="0.25">
      <c r="E207" s="37"/>
      <c r="F207" s="37"/>
      <c r="G207" s="37"/>
      <c r="H207" s="37"/>
      <c r="I207" s="37"/>
      <c r="J207" s="37"/>
      <c r="K207" s="32"/>
      <c r="L207" s="32"/>
      <c r="M207" s="32"/>
      <c r="N207" s="32"/>
      <c r="O207" s="37"/>
      <c r="P207" s="37"/>
    </row>
    <row r="208" spans="5:16" x14ac:dyDescent="0.25">
      <c r="E208" s="37"/>
      <c r="F208" s="37"/>
      <c r="G208" s="37"/>
      <c r="H208" s="37"/>
      <c r="I208" s="37"/>
      <c r="J208" s="37"/>
      <c r="K208" s="32"/>
      <c r="L208" s="32"/>
      <c r="M208" s="32"/>
      <c r="N208" s="32"/>
      <c r="O208" s="37"/>
      <c r="P208" s="37"/>
    </row>
    <row r="209" spans="5:16" x14ac:dyDescent="0.25">
      <c r="E209" s="37"/>
      <c r="F209" s="37"/>
      <c r="G209" s="37"/>
      <c r="H209" s="37"/>
      <c r="I209" s="37"/>
      <c r="J209" s="37"/>
      <c r="K209" s="32"/>
      <c r="L209" s="32"/>
      <c r="M209" s="32"/>
      <c r="N209" s="32"/>
      <c r="O209" s="37"/>
      <c r="P209" s="37"/>
    </row>
    <row r="210" spans="5:16" x14ac:dyDescent="0.25">
      <c r="E210" s="37"/>
      <c r="F210" s="37"/>
      <c r="G210" s="37"/>
      <c r="H210" s="37"/>
      <c r="I210" s="37"/>
      <c r="J210" s="37"/>
      <c r="K210" s="32"/>
      <c r="L210" s="32"/>
      <c r="M210" s="32"/>
      <c r="N210" s="32"/>
      <c r="O210" s="37"/>
      <c r="P210" s="37"/>
    </row>
    <row r="211" spans="5:16" x14ac:dyDescent="0.25">
      <c r="E211" s="37"/>
      <c r="F211" s="37"/>
      <c r="G211" s="37"/>
      <c r="H211" s="37"/>
      <c r="I211" s="37"/>
      <c r="J211" s="37"/>
      <c r="K211" s="32"/>
      <c r="L211" s="32"/>
      <c r="M211" s="32"/>
      <c r="N211" s="32"/>
      <c r="O211" s="37"/>
      <c r="P211" s="37"/>
    </row>
    <row r="212" spans="5:16" x14ac:dyDescent="0.25">
      <c r="E212" s="37"/>
      <c r="F212" s="37"/>
      <c r="G212" s="37"/>
      <c r="H212" s="37"/>
      <c r="I212" s="37"/>
      <c r="J212" s="37"/>
      <c r="K212" s="32"/>
      <c r="L212" s="32"/>
      <c r="M212" s="32"/>
      <c r="N212" s="32"/>
      <c r="O212" s="37"/>
      <c r="P212" s="37"/>
    </row>
    <row r="213" spans="5:16" x14ac:dyDescent="0.25">
      <c r="E213" s="37"/>
      <c r="F213" s="37"/>
      <c r="G213" s="37"/>
      <c r="H213" s="37"/>
      <c r="I213" s="37"/>
      <c r="J213" s="37"/>
      <c r="K213" s="32"/>
      <c r="L213" s="32"/>
      <c r="M213" s="32"/>
      <c r="N213" s="32"/>
      <c r="O213" s="37"/>
      <c r="P213" s="37"/>
    </row>
    <row r="214" spans="5:16" x14ac:dyDescent="0.25">
      <c r="E214" s="37"/>
      <c r="F214" s="37"/>
      <c r="G214" s="37"/>
      <c r="H214" s="37"/>
      <c r="I214" s="37"/>
      <c r="J214" s="37"/>
      <c r="K214" s="32"/>
      <c r="L214" s="32"/>
      <c r="M214" s="32"/>
      <c r="N214" s="32"/>
      <c r="O214" s="37"/>
      <c r="P214" s="37"/>
    </row>
    <row r="215" spans="5:16" x14ac:dyDescent="0.25">
      <c r="E215" s="37"/>
      <c r="F215" s="37"/>
      <c r="G215" s="37"/>
      <c r="H215" s="37"/>
      <c r="I215" s="37"/>
      <c r="J215" s="37"/>
      <c r="K215" s="32"/>
      <c r="L215" s="32"/>
      <c r="M215" s="32"/>
      <c r="N215" s="32"/>
      <c r="O215" s="37"/>
      <c r="P215" s="37"/>
    </row>
    <row r="216" spans="5:16" x14ac:dyDescent="0.25">
      <c r="E216" s="37"/>
      <c r="F216" s="37"/>
      <c r="G216" s="37"/>
      <c r="H216" s="37"/>
      <c r="I216" s="37"/>
      <c r="J216" s="37"/>
      <c r="K216" s="32"/>
      <c r="L216" s="32"/>
      <c r="M216" s="32"/>
      <c r="N216" s="32"/>
      <c r="O216" s="37"/>
      <c r="P216" s="37"/>
    </row>
    <row r="217" spans="5:16" x14ac:dyDescent="0.25">
      <c r="E217" s="37"/>
      <c r="F217" s="37"/>
      <c r="G217" s="37"/>
      <c r="H217" s="37"/>
      <c r="I217" s="37"/>
      <c r="J217" s="37"/>
      <c r="K217" s="32"/>
      <c r="L217" s="32"/>
      <c r="M217" s="32"/>
      <c r="N217" s="32"/>
      <c r="O217" s="37"/>
      <c r="P217" s="37"/>
    </row>
    <row r="218" spans="5:16" x14ac:dyDescent="0.25">
      <c r="E218" s="37"/>
      <c r="F218" s="37"/>
      <c r="G218" s="37"/>
      <c r="H218" s="37"/>
      <c r="I218" s="37"/>
      <c r="J218" s="37"/>
      <c r="K218" s="32"/>
      <c r="L218" s="32"/>
      <c r="M218" s="32"/>
      <c r="N218" s="32"/>
      <c r="O218" s="37"/>
      <c r="P218" s="37"/>
    </row>
    <row r="219" spans="5:16" x14ac:dyDescent="0.25">
      <c r="E219" s="37"/>
      <c r="F219" s="37"/>
      <c r="G219" s="37"/>
      <c r="H219" s="37"/>
      <c r="I219" s="37"/>
      <c r="J219" s="37"/>
      <c r="K219" s="32"/>
      <c r="L219" s="32"/>
      <c r="M219" s="32"/>
      <c r="N219" s="32"/>
      <c r="O219" s="37"/>
      <c r="P219" s="37"/>
    </row>
    <row r="220" spans="5:16" x14ac:dyDescent="0.25">
      <c r="E220" s="37"/>
      <c r="F220" s="37"/>
      <c r="G220" s="37"/>
      <c r="H220" s="37"/>
      <c r="I220" s="37"/>
      <c r="J220" s="37"/>
      <c r="K220" s="32"/>
      <c r="L220" s="32"/>
      <c r="M220" s="32"/>
      <c r="N220" s="32"/>
      <c r="O220" s="37"/>
      <c r="P220" s="37"/>
    </row>
    <row r="221" spans="5:16" x14ac:dyDescent="0.25">
      <c r="E221" s="37"/>
      <c r="F221" s="37"/>
      <c r="G221" s="37"/>
      <c r="H221" s="37"/>
      <c r="I221" s="37"/>
      <c r="J221" s="37"/>
      <c r="K221" s="32"/>
      <c r="L221" s="32"/>
      <c r="M221" s="32"/>
      <c r="N221" s="37"/>
      <c r="O221" s="37"/>
      <c r="P221" s="37"/>
    </row>
    <row r="222" spans="5:16" x14ac:dyDescent="0.25">
      <c r="E222" s="37"/>
      <c r="F222" s="37"/>
      <c r="G222" s="37"/>
      <c r="H222" s="37"/>
      <c r="I222" s="37"/>
      <c r="J222" s="37"/>
      <c r="K222" s="32"/>
      <c r="L222" s="32"/>
      <c r="M222" s="32"/>
      <c r="N222" s="37"/>
      <c r="O222" s="37"/>
      <c r="P222" s="37"/>
    </row>
    <row r="223" spans="5:16" x14ac:dyDescent="0.25">
      <c r="E223" s="37"/>
      <c r="F223" s="37"/>
      <c r="G223" s="37"/>
      <c r="H223" s="37"/>
      <c r="I223" s="37"/>
      <c r="J223" s="37"/>
      <c r="K223" s="32"/>
      <c r="L223" s="32"/>
      <c r="M223" s="32"/>
      <c r="N223" s="37"/>
      <c r="O223" s="37"/>
      <c r="P223" s="37"/>
    </row>
    <row r="224" spans="5:16" x14ac:dyDescent="0.25">
      <c r="K224" s="32"/>
      <c r="L224" s="32"/>
      <c r="M224" s="32"/>
    </row>
    <row r="225" spans="11:13" x14ac:dyDescent="0.25">
      <c r="K225" s="32"/>
      <c r="L225" s="32"/>
      <c r="M225" s="32"/>
    </row>
  </sheetData>
  <sortState xmlns:xlrd2="http://schemas.microsoft.com/office/spreadsheetml/2017/richdata2" ref="F114:H164">
    <sortCondition ref="H114:H164"/>
    <sortCondition ref="G114:G164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'10 20 19 payroll'!AG4</f>
        <v>6</v>
      </c>
      <c r="D1" s="3">
        <f>'10 20 19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+(J1*D1)+(O1*E1)+(V1*'10 20 19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+'10 20 19 payroll'!$AH$2</f>
        <v>29</v>
      </c>
      <c r="E2" s="3">
        <f>+'10 20 19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+(J2*D2)+(O2*E2)+(V2*'10 20 19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+(J3*D3)+(O3*E3)+(V3*'10 20 19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+(J4*D4)+(O4*E4)+(V4*'10 20 19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+'10 20 19 payroll'!$AH$2</f>
        <v>29</v>
      </c>
      <c r="E5" s="3">
        <f>+'10 20 19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+(J5*D5)+(O5*E5)+(V5*'10 20 19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+'10 20 19 payroll'!$AH$2</f>
        <v>29</v>
      </c>
      <c r="E6" s="3">
        <f>+'10 20 19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+(J6*D6)+(O6*E6)+(V6*'10 20 19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+'10 20 19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+(J7*D7)+(O7*E7)+(V7*'10 20 19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+(J8*D8)+(O8*E8)+(V8*'10 20 19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+'10 20 19 payroll'!$AH$2</f>
        <v>29</v>
      </c>
      <c r="E9" s="3">
        <f>+'10 20 19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+(J9*D9)+(O9*E9)+(V9*'10 20 19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+(J10*D10)+(O10*E10)+(V10*'10 20 19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+(J11*D11)+(O11*E11)+(V11*'10 20 19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+(J12*D12)+(O12*E12)+(V12*'10 20 19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+(J13*D13)+(O13*E13)+(V13*'10 20 19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+'10 20 19 payroll'!$AH$2</f>
        <v>29</v>
      </c>
      <c r="E14" s="3">
        <f>+'10 20 19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+(J14*D14)+(O14*E14)+(V14*'10 20 19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+(J15*D15)+(O15*E15)+(V15*'10 20 19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+(J16*D16)+(O16*E16)+(V16*'10 20 19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'10 20 19 payroll'!AG2</f>
        <v>8</v>
      </c>
      <c r="D17" s="3">
        <f>'10 20 19 payroll'!AH2</f>
        <v>29</v>
      </c>
      <c r="E17" s="3">
        <f>'10 20 19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+(J17*D17)+(O17*E17)+(V17*'10 20 19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+(J18*D18)+(O18*E18)+(V18*'10 20 19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+(J19*D19)+(O19*E19)+(V19*'10 20 19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+(J20*D20)+(O20*E20)+(V20*'10 20 19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+(J21*D21)+(O21*E21)+(V21*'10 20 19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+(J22*D22)+(O22*E22)+(V22*'10 20 19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+(J23*D23)+(O23*E23)+(V23*'10 20 19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+(J24*D24)+(O24*E24)+(V24*'10 20 19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+'10 20 19 payroll'!$AH$2</f>
        <v>29</v>
      </c>
      <c r="E25" s="3">
        <f>+'10 20 19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+(J25*D25)+(O25*E25)+(V25*'10 20 19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+'10 20 19 payroll'!$AH$2</f>
        <v>29</v>
      </c>
      <c r="E26" s="3">
        <f>+'10 20 19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+(J26*D26)+(O26*E26)+(V26*'10 20 19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+'10 20 19 payroll'!$AH$2</f>
        <v>29</v>
      </c>
      <c r="E27" s="3">
        <f>+'10 20 19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+(J27*D27)+(O27*E27)+(V27*'10 20 19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+'10 20 19 payroll'!$AH$2</f>
        <v>29</v>
      </c>
      <c r="E28" s="3">
        <f>+'10 20 19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+(J28*D28)+(O28*E28)+(V28*'10 20 19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+'10 20 19 payroll'!$AH$2</f>
        <v>29</v>
      </c>
      <c r="E29" s="3">
        <f>+'10 20 19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+(J29*D29)+(O29*E29)+(V29*'10 20 19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+'10 20 19 payroll'!$AH$2</f>
        <v>29</v>
      </c>
      <c r="E30" s="3">
        <f>+'10 20 19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+(J30*D30)+(O30*E30)+(V30*'10 20 19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+'10 20 19 payroll'!$AH$2</f>
        <v>29</v>
      </c>
      <c r="E31" s="3">
        <f>+'10 20 19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+(J31*D31)+(O31*E31)+(V31*'10 20 19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+(J32*D32)+(O32*E32)+(V32*'10 20 19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+(J33*D33)+(O33*E33)+(V33*'10 20 19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+'10 20 19 payroll'!$AH$2</f>
        <v>29</v>
      </c>
      <c r="E34" s="3">
        <f>+'10 20 19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+(J34*D34)+(O34*E34)+(V34*'10 20 19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+(J35*D35)+(O35*E35)+(V35*'10 20 19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+(J36*D36)+(O36*E36)+(V36*'10 20 19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+(J37*D37)+(O37*E37)+(V37*'10 20 19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+(J38*D38)+(O38*E38)+(V38*'10 20 19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+(J39*D39)+(O39*E39)+(V39*'10 20 19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+'10 20 19 payroll'!$AH$4</f>
        <v>40</v>
      </c>
      <c r="E40" s="3">
        <f>+'10 20 19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+(J40*D40)+(O40*E40)+(V40*'10 20 19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+(J41*D41)+(O41*E41)+(V41*'10 20 19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+(J42*D42)+(O42*E42)+(V42*'10 20 19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+'10 20 19 payroll'!$AH$2</f>
        <v>29</v>
      </c>
      <c r="E43" s="3">
        <f>+'10 20 19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+(J43*D43)+(O43*E43)+(V43*'10 20 19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+(J44*D44)+(O44*E44)+(V44*'10 20 19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+(J45*D45)+(O45*E45)+(V45*'10 20 19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+'10 20 19 payroll'!$AH$4</f>
        <v>40</v>
      </c>
      <c r="E46" s="3">
        <f>+'10 20 19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+(J46*D46)+(O46*E46)+(V46*'10 20 19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+'10 20 19 payroll'!$AH$2</f>
        <v>29</v>
      </c>
      <c r="E47" s="3">
        <f>+'10 20 19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+(J47*D47)+(O47*E47)+(V47*'10 20 19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+'10 20 19 payroll'!$AH$2</f>
        <v>29</v>
      </c>
      <c r="E48" s="3">
        <f>+'10 20 19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+(J48*D48)+(O48*E48)+(V48*'10 20 19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+(J49*D49)+(O49*E49)+(V49*'10 20 19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+(J50*D50)+(O50*E50)+(V50*'10 20 19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+(J51*D51)+(O51*E51)+(V51*'10 20 19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+'10 20 19 payroll'!$AH$2</f>
        <v>29</v>
      </c>
      <c r="E52" s="3">
        <f>+'10 20 19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+(J52*D52)+(O52*E52)+(V52*'10 20 19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+'10 20 19 payroll'!$AH$5</f>
        <v>47</v>
      </c>
      <c r="E53" s="3">
        <f>+'10 20 19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+(J53*D53)+(O53*E53)+(V53*'10 20 19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+(J54*D54)+(O54*E54)+(V54*'10 20 19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+(J55*D55)+(O55*E55)+(V55*'10 20 19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+(J56*D56)+(O56*E56)+(V56*'10 20 19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+(J57*D57)+(O57*E57)+(V57*'10 20 19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+(J58*D58)+(O58*E58)+(V58*'10 20 19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+(J59*D59)+(O59*E59)+(V59*'10 20 19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+(J60*D60)+(O60*E60)+(V60*'10 20 19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+(J61*D61)+(O61*E61)+(V61*'10 20 19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+(J62*D62)+(O62*E62)+(V62*'10 20 19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+(J63*D63)+(O63*E63)+(V63*'10 20 19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+(J64*D64)+(O64*E64)+(V64*'10 20 19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+(J65*D65)+(O65*E65)+(V65*'10 20 19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+(J66*D66)+(O66*E66)+(V66*'10 20 19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+(J67*D67)+(O67*E67)+(V67*'10 20 19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+(J68*D68)+(O68*E68)+(V68*'10 20 19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+(J69*D69)+(O69*E69)+(W69*'10 20 19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+(J70*D70)+(O70*E70)+(W70*'10 20 19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+(J71*D71)+(O71*E71)+(W71*'10 20 19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+(J72*D72)+(O72*E72)+(W72*'10 20 19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+(J73*D73)+(O73*E73)+(W73*'10 20 19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+(J74*D74)+(O74*E74)+(W74*'10 20 19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+(J75*D75)+(O75*E75)+(W75*'10 20 19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+(J76*D76)+(O76*E76)+(W76*'10 20 19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+(J77*D77)+(O77*E77)+(W77*'10 20 19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+(J79*D79)+(O79*E79)+(W79*'10 20 19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+(J80*D80)+(O80*E80)+(W80*'10 20 19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+(J81*D81)+(O81*E81)+(W81*'10 20 19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+(J83*D83)+(O83*E83)+(W83*'10 20 19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+(J84*D84)+(O84*E84)+(W84*'10 20 19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+(J85*D85)+(O85*E85)+(W85*'10 20 19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+(J86*D86)+(O86*E86)+(W86*'10 20 19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+(J87*D87)+(O87*E87)+(W87*'10 20 19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+(J88*D88)+(O88*E88)+(W88*'10 20 19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+(J89*D89)+(O89*E89)+(W89*'10 20 19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+(J90*D90)+(O90*E90)+(W90*'10 20 19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+'10 20 19 payroll'!$AH$2</f>
        <v>29</v>
      </c>
      <c r="E91" s="19">
        <f>+'10 20 19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+(J91*D91)+(O91*E91)+(W91*'10 20 19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+(J92*D92)+(O92*E92)+(W92*'10 20 19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+(J93*D93)+(O93*E93)+(W93*'10 20 19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+(J94*D94)+(O94*E94)+(W94*'10 20 19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+(J95*D95)+(O95*E95)+(W95*'10 20 19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+(J96*D96)+(O96*E96)+(W96*'10 20 19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+(J98*D98)+(O98*E98)+(W98*'10 20 19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+(J99*D99)+(O99*E99)+(W99*'10 20 19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+(J100*D100)+(O100*E100)+(W100*'10 20 19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+(J101*D101)+(O101*E101)+(W101*'10 20 19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+(J102*D102)+(O102*E102)+(W102*'10 20 19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+(J103*D103)+(O103*E103)+(W103*'10 20 19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+(J104*D104)+(O104*E104)+(W104*'10 20 19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+(J105*D105)+(O105*E105)+(W105*'10 20 19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+(J106*D106)+(O106*E106)+(W106*'10 20 19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+(J107*D107)+(O107*E107)+(W107*'10 20 19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+(J108*D108)+(O108*E108)+(W108*'10 20 19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+(J109*D109)+(O109*E109)+(W109*'10 20 19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+(J110*D110)+(O110*E110)+(W110*'10 20 19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+(J111*D111)+(O111*E111)+(W111*'10 20 19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+(J112*D112)+(O112*E112)+(W112*'10 20 19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+(J113*D113)+(O113*E113)+(W113*'10 20 19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+(J114*D114)+(O114*E114)+(W114*'10 20 19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+(J115*D115)+(O115*E115)+(W115*'10 20 19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+(J116*D116)+(O116*E116)+(W116*'10 20 19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+(J117*D117)+(O117*E117)+(W117*'10 20 19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+(J118*D118)+(O118*E118)+(W118*'10 20 19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+(J119*D119)+(O119*E119)+(W119*'10 20 19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+(J120*D120)+(O120*E120)+(W120*'10 20 19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+(J121*D121)+(O121*E121)+(W121*'10 20 19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+(J122*D122)+(O122*E122)+(W122*'10 20 19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+(J123*D123)+(O123*E123)+(W123*'10 20 19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+(J124*D124)+(O124*E124)+(W124*'10 20 19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+(J125*D125)+(O125*E125)+(W125*'10 20 19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+(J126*D126)+(O126*E126)+(W126*'10 20 19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+(J127*D127)+(O127*E127)+(W127*'10 20 19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+(J128*D128)+(O128*E128)+(W128*'10 20 19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+(J129*D129)+(O129*E129)+(W129*'10 20 19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+(J130*D130)+(O130*E130)+(W130*'10 20 19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+(J131*D131)+(O131*E131)+(W131*'10 20 19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+(J132*D132)+(O132*E132)+(W132*'10 20 19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+(J133*D133)+(O133*E133)+(W133*'10 20 19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+(J134*D134)+(O134*E134)+(W134*'10 20 19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+(J135*D135)+(O135*E135)+(W135*'10 20 19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+(J136*D136)+(O136*E136)+(W136*'10 20 19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+(J137*D137)+(O137*E137)+(W137*'10 20 19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+(J138*D138)+(O138*E138)+(W138*'10 20 19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+(J139*D139)+(O139*E139)+(W139*'10 20 19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+(J140*D140)+(O140*E140)+(W140*'10 20 19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+(J142*D142)+(O142*E142)+(W142*'10 20 19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+(J143*D143)+(O143*E143)+(W143*'10 20 19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+(J144*D144)+(O144*E144)+(W144*'10 20 19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+(J145*D145)+(O145*E145)+(W145*'10 20 19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+(J146*D146)+(O146*E146)+(W146*'10 20 19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+(J147*D147)+(O147*E147)+(W147*'10 20 19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+(J148*D148)+(O148*E148)+(W148*'10 20 19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+(J149*D149)+(O149*E149)+(W149*'10 20 19 payroll'!$AI$7)+X149</f>
        <v>0</v>
      </c>
      <c r="Z149" t="s">
        <v>120</v>
      </c>
      <c r="AA149" s="23"/>
      <c r="AB149" s="19"/>
      <c r="AC149" s="25"/>
    </row>
    <row r="150" spans="1:34" x14ac:dyDescent="0.25">
      <c r="A150" s="49" t="s">
        <v>326</v>
      </c>
      <c r="B150" s="49" t="s">
        <v>328</v>
      </c>
      <c r="C150" s="49">
        <v>8</v>
      </c>
      <c r="D150" s="42">
        <v>29</v>
      </c>
      <c r="E150" s="31">
        <v>25</v>
      </c>
      <c r="F150" s="32"/>
      <c r="G150" s="37"/>
      <c r="H150" s="37"/>
      <c r="I150" s="47"/>
      <c r="J150" s="17">
        <f t="shared" ref="J150:J181" si="39">COUNT(F150:I150)</f>
        <v>0</v>
      </c>
      <c r="K150" s="37"/>
      <c r="L150" s="37"/>
      <c r="M150" s="37"/>
      <c r="N150" s="37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+(J150*D150)+(O150*E150)+(X150*'10 20 19 payroll'!$AI$7)+Y150</f>
        <v>0</v>
      </c>
      <c r="AA150" s="39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5">
      <c r="A151" s="32" t="s">
        <v>334</v>
      </c>
      <c r="B151" s="32" t="s">
        <v>335</v>
      </c>
      <c r="C151" s="32">
        <v>7</v>
      </c>
      <c r="D151" s="42">
        <v>34</v>
      </c>
      <c r="E151" s="31">
        <v>27</v>
      </c>
      <c r="F151" s="37"/>
      <c r="G151" s="37"/>
      <c r="H151" s="37"/>
      <c r="I151" s="37"/>
      <c r="J151" s="17">
        <f t="shared" si="39"/>
        <v>0</v>
      </c>
      <c r="K151" s="37"/>
      <c r="L151" s="37"/>
      <c r="M151" s="37"/>
      <c r="N151" s="37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+(J151*D151)+(O151*E151)+(X151*'10 20 19 payroll'!$AI$7)+Y151</f>
        <v>0</v>
      </c>
      <c r="AA151" s="39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5">
      <c r="A152" s="49" t="s">
        <v>307</v>
      </c>
      <c r="B152" s="49" t="s">
        <v>308</v>
      </c>
      <c r="C152" s="49">
        <v>8</v>
      </c>
      <c r="D152" s="42">
        <v>29</v>
      </c>
      <c r="E152" s="31">
        <v>25</v>
      </c>
      <c r="F152" s="37"/>
      <c r="G152" s="37"/>
      <c r="H152" s="37"/>
      <c r="I152" s="37"/>
      <c r="J152" s="17">
        <f t="shared" si="39"/>
        <v>0</v>
      </c>
      <c r="K152" s="32"/>
      <c r="L152" s="37"/>
      <c r="M152" s="37"/>
      <c r="N152" s="37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+(J152*D152)+(O152*E152)+(X152*'10 20 19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5">
      <c r="A153" s="49" t="s">
        <v>309</v>
      </c>
      <c r="B153" s="49" t="s">
        <v>308</v>
      </c>
      <c r="C153" s="49">
        <v>8</v>
      </c>
      <c r="D153" s="42">
        <v>29</v>
      </c>
      <c r="E153" s="31">
        <v>25</v>
      </c>
      <c r="F153" s="37"/>
      <c r="G153" s="37"/>
      <c r="H153" s="37"/>
      <c r="I153" s="37"/>
      <c r="J153" s="17">
        <f t="shared" si="39"/>
        <v>0</v>
      </c>
      <c r="K153" s="32"/>
      <c r="L153" s="37"/>
      <c r="M153" s="37"/>
      <c r="N153" s="37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+(J153*D153)+(O153*E153)+(X153*'10 20 19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5">
      <c r="A154" s="49" t="s">
        <v>463</v>
      </c>
      <c r="B154" s="49" t="s">
        <v>464</v>
      </c>
      <c r="C154" s="49">
        <v>8</v>
      </c>
      <c r="D154" s="42">
        <v>29</v>
      </c>
      <c r="E154" s="31">
        <v>25</v>
      </c>
      <c r="F154" s="37"/>
      <c r="G154" s="37"/>
      <c r="H154" s="37"/>
      <c r="I154" s="37"/>
      <c r="J154" s="17">
        <f t="shared" si="39"/>
        <v>0</v>
      </c>
      <c r="K154" s="32"/>
      <c r="L154" s="37"/>
      <c r="M154" s="37"/>
      <c r="N154" s="37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+(J154*D154)+(O154*E154)+(X154*'10 20 19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5">
      <c r="A155" s="32" t="s">
        <v>53</v>
      </c>
      <c r="B155" s="32" t="s">
        <v>467</v>
      </c>
      <c r="C155" s="49">
        <v>8</v>
      </c>
      <c r="D155" s="42">
        <v>29</v>
      </c>
      <c r="E155" s="31">
        <v>25</v>
      </c>
      <c r="F155" s="38"/>
      <c r="G155" s="38"/>
      <c r="H155" s="32"/>
      <c r="I155" s="32"/>
      <c r="J155" s="17">
        <f t="shared" si="39"/>
        <v>0</v>
      </c>
      <c r="K155" s="32"/>
      <c r="L155" s="37"/>
      <c r="M155" s="37"/>
      <c r="N155" s="37"/>
      <c r="O155" s="17">
        <f t="shared" si="40"/>
        <v>0</v>
      </c>
      <c r="P155" s="35"/>
      <c r="Q155" s="35"/>
      <c r="R155" s="35"/>
      <c r="S155" s="35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+(J155*D155)+(O155*E155)+(X155*'10 20 19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5">
      <c r="A156" s="49" t="s">
        <v>252</v>
      </c>
      <c r="B156" s="49" t="s">
        <v>404</v>
      </c>
      <c r="C156" s="49">
        <v>8</v>
      </c>
      <c r="D156" s="42">
        <v>28</v>
      </c>
      <c r="E156" s="31">
        <v>25</v>
      </c>
      <c r="F156" s="38"/>
      <c r="G156" s="38"/>
      <c r="H156" s="38"/>
      <c r="I156" s="37"/>
      <c r="J156" s="17">
        <f t="shared" si="39"/>
        <v>0</v>
      </c>
      <c r="K156" s="32"/>
      <c r="L156" s="37"/>
      <c r="M156" s="37"/>
      <c r="N156" s="37"/>
      <c r="O156" s="17">
        <f t="shared" si="40"/>
        <v>0</v>
      </c>
      <c r="P156" s="35"/>
      <c r="Q156" s="35"/>
      <c r="U156" s="17"/>
      <c r="V156" s="17"/>
      <c r="W156" s="17"/>
      <c r="X156" s="17">
        <f t="shared" si="41"/>
        <v>0</v>
      </c>
      <c r="Y156" s="19"/>
      <c r="Z156" s="22">
        <f>+(J156*D156)+(O156*E156)+(X156*'10 20 19 payroll'!$AI$7)+Y156</f>
        <v>0</v>
      </c>
      <c r="AA156" s="39" t="s">
        <v>120</v>
      </c>
      <c r="AB156" s="1"/>
      <c r="AC156" s="19"/>
      <c r="AD156" s="17">
        <f t="shared" si="42"/>
        <v>0</v>
      </c>
      <c r="AE156" s="19"/>
    </row>
    <row r="157" spans="1:34" x14ac:dyDescent="0.25">
      <c r="A157" s="49" t="s">
        <v>272</v>
      </c>
      <c r="B157" s="49" t="s">
        <v>273</v>
      </c>
      <c r="C157" s="49">
        <v>8</v>
      </c>
      <c r="D157" s="42">
        <v>29</v>
      </c>
      <c r="E157" s="31">
        <v>25</v>
      </c>
      <c r="F157" s="32"/>
      <c r="G157" s="37"/>
      <c r="H157" s="37"/>
      <c r="I157" s="37"/>
      <c r="J157" s="17">
        <f t="shared" si="39"/>
        <v>0</v>
      </c>
      <c r="K157" s="37"/>
      <c r="L157" s="37"/>
      <c r="M157" s="37"/>
      <c r="N157" s="37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+(J157*D157)+(O157*E157)+(X157*'10 20 19 payroll'!$AI$7)+Y157</f>
        <v>0</v>
      </c>
      <c r="AA157" s="39" t="s">
        <v>120</v>
      </c>
      <c r="AB157" s="16"/>
      <c r="AC157" s="19"/>
      <c r="AD157" s="17">
        <f t="shared" si="42"/>
        <v>0</v>
      </c>
    </row>
    <row r="158" spans="1:34" x14ac:dyDescent="0.25">
      <c r="A158" s="49" t="s">
        <v>465</v>
      </c>
      <c r="B158" s="49" t="s">
        <v>327</v>
      </c>
      <c r="C158" s="49">
        <v>8</v>
      </c>
      <c r="D158" s="42">
        <v>29</v>
      </c>
      <c r="E158" s="31">
        <v>25</v>
      </c>
      <c r="F158" s="32"/>
      <c r="G158" s="32"/>
      <c r="H158" s="32"/>
      <c r="I158" s="37"/>
      <c r="J158" s="17">
        <f t="shared" si="39"/>
        <v>0</v>
      </c>
      <c r="K158" s="37"/>
      <c r="L158" s="37"/>
      <c r="M158" s="37"/>
      <c r="N158" s="37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+(J158*D158)+(O158*E158)+(X158*'10 20 19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5">
      <c r="A159" s="49" t="s">
        <v>36</v>
      </c>
      <c r="B159" s="49" t="s">
        <v>257</v>
      </c>
      <c r="C159" s="49">
        <v>8</v>
      </c>
      <c r="D159" s="42">
        <v>29</v>
      </c>
      <c r="E159" s="31">
        <v>25</v>
      </c>
      <c r="F159" s="32"/>
      <c r="G159" s="32"/>
      <c r="H159" s="32"/>
      <c r="I159" s="37"/>
      <c r="J159" s="17">
        <f t="shared" si="39"/>
        <v>0</v>
      </c>
      <c r="K159" s="37"/>
      <c r="L159" s="37"/>
      <c r="M159" s="37"/>
      <c r="N159" s="37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+(J159*D159)+(O159*E159)+(X159*'10 20 19 payroll'!$AI$7)+Y159</f>
        <v>0</v>
      </c>
      <c r="AA159" s="39" t="s">
        <v>120</v>
      </c>
      <c r="AB159" s="16"/>
      <c r="AC159" s="19"/>
      <c r="AD159" s="17">
        <f t="shared" si="42"/>
        <v>0</v>
      </c>
      <c r="AE159" s="19"/>
    </row>
    <row r="160" spans="1:34" x14ac:dyDescent="0.25">
      <c r="A160" s="49" t="s">
        <v>427</v>
      </c>
      <c r="B160" s="49" t="s">
        <v>428</v>
      </c>
      <c r="C160" s="49">
        <v>5</v>
      </c>
      <c r="D160" s="42">
        <v>47</v>
      </c>
      <c r="E160" s="31">
        <v>32</v>
      </c>
      <c r="F160" s="37"/>
      <c r="G160" s="37"/>
      <c r="H160" s="37"/>
      <c r="I160" s="37"/>
      <c r="J160" s="17">
        <f t="shared" si="39"/>
        <v>0</v>
      </c>
      <c r="K160" s="37"/>
      <c r="L160" s="37"/>
      <c r="M160" s="37"/>
      <c r="N160" s="37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+(J160*D160)+(O160*E160)+(X160*'10 20 19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5">
      <c r="A161" s="49" t="s">
        <v>23</v>
      </c>
      <c r="B161" s="49" t="s">
        <v>131</v>
      </c>
      <c r="C161" s="49">
        <v>8</v>
      </c>
      <c r="D161" s="42">
        <v>29</v>
      </c>
      <c r="E161" s="31">
        <v>25</v>
      </c>
      <c r="F161" s="38"/>
      <c r="G161" s="37"/>
      <c r="H161" s="37"/>
      <c r="I161" s="37"/>
      <c r="J161" s="17">
        <f t="shared" si="39"/>
        <v>0</v>
      </c>
      <c r="K161" s="37"/>
      <c r="L161" s="37"/>
      <c r="M161" s="37"/>
      <c r="N161" s="37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+(J161*D161)+(O161*E161)+(X161*'10 20 19 payroll'!$AI$7)+Y161</f>
        <v>0</v>
      </c>
      <c r="AA161" s="39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5">
      <c r="A162" s="49" t="s">
        <v>368</v>
      </c>
      <c r="B162" s="49" t="s">
        <v>230</v>
      </c>
      <c r="C162" s="49">
        <v>8</v>
      </c>
      <c r="D162" s="42">
        <v>29</v>
      </c>
      <c r="E162" s="31">
        <v>25</v>
      </c>
      <c r="F162" s="32"/>
      <c r="G162" s="37"/>
      <c r="H162" s="37"/>
      <c r="I162" s="37"/>
      <c r="J162" s="17">
        <f t="shared" si="39"/>
        <v>0</v>
      </c>
      <c r="K162" s="37"/>
      <c r="L162" s="37"/>
      <c r="M162" s="37"/>
      <c r="N162" s="37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+(J162*D162)+(O162*E162)+(X162*'10 20 19 payroll'!$AI$7)+Y162</f>
        <v>0</v>
      </c>
      <c r="AA162" s="39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5">
      <c r="A163" s="49" t="s">
        <v>78</v>
      </c>
      <c r="B163" s="49" t="s">
        <v>160</v>
      </c>
      <c r="C163" s="49">
        <v>8</v>
      </c>
      <c r="D163" s="42">
        <v>29</v>
      </c>
      <c r="E163" s="31">
        <v>25</v>
      </c>
      <c r="F163" s="32"/>
      <c r="G163" s="37"/>
      <c r="H163" s="38"/>
      <c r="I163" s="38"/>
      <c r="J163" s="17">
        <f t="shared" si="39"/>
        <v>0</v>
      </c>
      <c r="K163" s="37"/>
      <c r="L163" s="32"/>
      <c r="M163" s="37"/>
      <c r="N163" s="37"/>
      <c r="O163" s="17">
        <f t="shared" si="40"/>
        <v>0</v>
      </c>
      <c r="Q163" s="17"/>
      <c r="R163" s="35"/>
      <c r="S163" s="35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+(J163*D163)+(O163*E163)+(X163*'10 20 19 payroll'!$AI$7)+Y163</f>
        <v>0</v>
      </c>
      <c r="AA163" s="39" t="s">
        <v>120</v>
      </c>
      <c r="AB163" s="16"/>
      <c r="AC163" s="23"/>
      <c r="AD163" s="17">
        <f t="shared" si="42"/>
        <v>0</v>
      </c>
    </row>
    <row r="164" spans="1:35" x14ac:dyDescent="0.25">
      <c r="A164" s="49" t="s">
        <v>405</v>
      </c>
      <c r="B164" s="49" t="s">
        <v>406</v>
      </c>
      <c r="C164" s="49">
        <v>8</v>
      </c>
      <c r="D164" s="42">
        <v>29</v>
      </c>
      <c r="E164" s="31">
        <v>25</v>
      </c>
      <c r="F164" s="37"/>
      <c r="G164" s="37"/>
      <c r="H164" s="37"/>
      <c r="I164" s="37"/>
      <c r="J164" s="17">
        <f t="shared" si="39"/>
        <v>0</v>
      </c>
      <c r="K164" s="37"/>
      <c r="L164" s="37"/>
      <c r="M164" s="37"/>
      <c r="N164" s="37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+(J164*D164)+(O164*E164)+(X164*'10 20 19 payroll'!$AI$7)+Y164</f>
        <v>0</v>
      </c>
      <c r="AA164" s="39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5">
      <c r="A165" s="49" t="s">
        <v>72</v>
      </c>
      <c r="B165" s="49" t="s">
        <v>138</v>
      </c>
      <c r="C165" s="49">
        <v>8</v>
      </c>
      <c r="D165" s="42">
        <v>29</v>
      </c>
      <c r="E165" s="31">
        <v>25</v>
      </c>
      <c r="F165" s="38"/>
      <c r="G165" s="38"/>
      <c r="H165" s="38"/>
      <c r="I165" s="38"/>
      <c r="J165" s="17">
        <f t="shared" si="39"/>
        <v>0</v>
      </c>
      <c r="K165" s="37"/>
      <c r="L165" s="37"/>
      <c r="M165" s="37"/>
      <c r="N165" s="37"/>
      <c r="O165" s="17">
        <f t="shared" si="40"/>
        <v>0</v>
      </c>
      <c r="P165" s="35"/>
      <c r="Q165" s="35"/>
      <c r="R165" s="35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+(J165*D165)+(O165*E165)+(X165*'10 20 19 payroll'!$AI$7)+Y165</f>
        <v>0</v>
      </c>
      <c r="AA165" s="39" t="s">
        <v>120</v>
      </c>
      <c r="AB165" s="16"/>
      <c r="AC165" s="23"/>
      <c r="AD165" s="17">
        <f t="shared" si="42"/>
        <v>0</v>
      </c>
      <c r="AE165" s="19"/>
    </row>
    <row r="166" spans="1:35" x14ac:dyDescent="0.25">
      <c r="A166" s="49" t="s">
        <v>258</v>
      </c>
      <c r="B166" s="49" t="s">
        <v>259</v>
      </c>
      <c r="C166" s="49">
        <v>8</v>
      </c>
      <c r="D166" s="42">
        <v>29</v>
      </c>
      <c r="E166" s="31">
        <v>25</v>
      </c>
      <c r="F166" s="32"/>
      <c r="G166" s="32"/>
      <c r="H166" s="37"/>
      <c r="I166" s="37"/>
      <c r="J166" s="17">
        <f t="shared" si="39"/>
        <v>0</v>
      </c>
      <c r="K166" s="37"/>
      <c r="L166" s="37"/>
      <c r="M166" s="37"/>
      <c r="N166" s="37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+(J166*D166)+(O166*E166)+(X166*'10 20 19 payroll'!$AI$7)+Y166</f>
        <v>0</v>
      </c>
      <c r="AA166" s="39" t="s">
        <v>120</v>
      </c>
      <c r="AB166" s="16"/>
      <c r="AC166" s="19"/>
      <c r="AD166" s="17">
        <f t="shared" si="42"/>
        <v>0</v>
      </c>
      <c r="AE166" s="19"/>
    </row>
    <row r="167" spans="1:35" x14ac:dyDescent="0.25">
      <c r="A167" s="49" t="s">
        <v>68</v>
      </c>
      <c r="B167" s="49" t="s">
        <v>246</v>
      </c>
      <c r="C167" s="49">
        <v>8</v>
      </c>
      <c r="D167" s="42">
        <v>29</v>
      </c>
      <c r="E167" s="31">
        <v>25</v>
      </c>
      <c r="F167" s="38"/>
      <c r="G167" s="32"/>
      <c r="H167" s="37"/>
      <c r="I167" s="37"/>
      <c r="J167" s="17">
        <f t="shared" si="39"/>
        <v>0</v>
      </c>
      <c r="K167" s="32"/>
      <c r="L167" s="37"/>
      <c r="M167" s="37"/>
      <c r="N167" s="37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+(J167*D167)+(O167*E167)+(X167*'10 20 19 payroll'!$AI$7)+Y167</f>
        <v>0</v>
      </c>
      <c r="AA167" s="39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5">
      <c r="A168" s="49" t="s">
        <v>451</v>
      </c>
      <c r="B168" s="49" t="s">
        <v>452</v>
      </c>
      <c r="C168" s="49">
        <v>8</v>
      </c>
      <c r="D168" s="42">
        <v>29</v>
      </c>
      <c r="E168" s="31">
        <v>25</v>
      </c>
      <c r="F168" s="32"/>
      <c r="G168" s="37"/>
      <c r="H168" s="37"/>
      <c r="I168" s="37"/>
      <c r="J168" s="17">
        <f t="shared" si="39"/>
        <v>0</v>
      </c>
      <c r="K168" s="37"/>
      <c r="L168" s="37"/>
      <c r="M168" s="37"/>
      <c r="N168" s="37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+(J168*D168)+(O168*E168)+(X168*'10 20 19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5">
      <c r="A169" s="32" t="s">
        <v>468</v>
      </c>
      <c r="B169" s="32" t="s">
        <v>469</v>
      </c>
      <c r="C169" s="32">
        <v>8</v>
      </c>
      <c r="D169" s="42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7"/>
      <c r="M169" s="37"/>
      <c r="N169" s="37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+(J169*D169)+(O169*E169)+(X169*'10 20 19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5">
      <c r="A170" s="32" t="s">
        <v>132</v>
      </c>
      <c r="B170" s="32" t="s">
        <v>133</v>
      </c>
      <c r="C170" s="32">
        <v>7</v>
      </c>
      <c r="D170" s="42">
        <v>34</v>
      </c>
      <c r="E170" s="31">
        <v>27</v>
      </c>
      <c r="F170" s="32"/>
      <c r="G170" s="32"/>
      <c r="H170" s="32"/>
      <c r="I170" s="37"/>
      <c r="J170" s="17">
        <f t="shared" si="39"/>
        <v>0</v>
      </c>
      <c r="K170" s="32"/>
      <c r="L170" s="37"/>
      <c r="M170" s="37"/>
      <c r="N170" s="37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+(J170*D170)+(O170*E170)+(X170*'10 20 19 payroll'!$AI$7)+Y170</f>
        <v>0</v>
      </c>
      <c r="AA170" s="41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5">
      <c r="A171" s="32" t="s">
        <v>91</v>
      </c>
      <c r="B171" s="32" t="s">
        <v>144</v>
      </c>
      <c r="C171" s="32">
        <v>8</v>
      </c>
      <c r="D171" s="42">
        <v>29</v>
      </c>
      <c r="E171" s="31">
        <v>25</v>
      </c>
      <c r="F171" s="37"/>
      <c r="G171" s="37"/>
      <c r="H171" s="37"/>
      <c r="I171" s="37"/>
      <c r="J171" s="17">
        <f t="shared" si="39"/>
        <v>0</v>
      </c>
      <c r="K171" s="37"/>
      <c r="L171" s="37"/>
      <c r="M171" s="37"/>
      <c r="N171" s="37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+(J171*D171)+(O171*E171)+(X171*'10 20 19 payroll'!$AI$7)+Y171</f>
        <v>0</v>
      </c>
      <c r="AA171" s="39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5">
      <c r="A172" s="49" t="s">
        <v>143</v>
      </c>
      <c r="B172" s="49" t="s">
        <v>144</v>
      </c>
      <c r="C172" s="49">
        <v>5</v>
      </c>
      <c r="D172" s="42">
        <v>40</v>
      </c>
      <c r="E172" s="31">
        <v>29</v>
      </c>
      <c r="F172" s="37"/>
      <c r="G172" s="37"/>
      <c r="H172" s="37"/>
      <c r="I172" s="37"/>
      <c r="J172" s="17">
        <f t="shared" si="39"/>
        <v>0</v>
      </c>
      <c r="K172" s="37"/>
      <c r="L172" s="37"/>
      <c r="M172" s="37"/>
      <c r="N172" s="37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+(J172*D172)+(O172*E172)+(X172*'10 20 19 payroll'!$AI$7)+Y172</f>
        <v>0</v>
      </c>
      <c r="AA172" s="39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5">
      <c r="A173" s="49" t="s">
        <v>403</v>
      </c>
      <c r="B173" s="49" t="s">
        <v>13</v>
      </c>
      <c r="C173" s="49">
        <v>8</v>
      </c>
      <c r="D173" s="42">
        <v>29</v>
      </c>
      <c r="E173" s="31">
        <v>25</v>
      </c>
      <c r="F173" s="37"/>
      <c r="G173" s="37"/>
      <c r="H173" s="37"/>
      <c r="I173" s="37"/>
      <c r="J173" s="17">
        <f t="shared" si="39"/>
        <v>0</v>
      </c>
      <c r="K173" s="37"/>
      <c r="L173" s="37"/>
      <c r="M173" s="37"/>
      <c r="N173" s="37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+(J173*D173)+(O173*E173)+(X173*'10 20 19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5">
      <c r="A174" s="49" t="s">
        <v>30</v>
      </c>
      <c r="B174" s="49" t="s">
        <v>13</v>
      </c>
      <c r="C174" s="49">
        <v>6</v>
      </c>
      <c r="D174" s="42">
        <v>40</v>
      </c>
      <c r="E174" s="31">
        <v>29</v>
      </c>
      <c r="F174" s="32"/>
      <c r="G174" s="37"/>
      <c r="H174" s="37"/>
      <c r="I174" s="37"/>
      <c r="J174" s="17">
        <f t="shared" si="39"/>
        <v>0</v>
      </c>
      <c r="K174" s="37"/>
      <c r="L174" s="37"/>
      <c r="M174" s="37"/>
      <c r="N174" s="37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+(J174*D174)+(O174*E174)+(X174*'10 20 19 payroll'!$AI$7)+Y174</f>
        <v>0</v>
      </c>
      <c r="AA174" s="39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5">
      <c r="A175" s="32" t="s">
        <v>87</v>
      </c>
      <c r="B175" s="32" t="s">
        <v>388</v>
      </c>
      <c r="C175" s="32">
        <v>8</v>
      </c>
      <c r="D175" s="42">
        <v>29</v>
      </c>
      <c r="E175" s="31">
        <v>25</v>
      </c>
      <c r="F175" s="38"/>
      <c r="G175" s="38"/>
      <c r="H175" s="38"/>
      <c r="I175" s="38"/>
      <c r="J175" s="17">
        <f t="shared" si="39"/>
        <v>0</v>
      </c>
      <c r="K175" s="38"/>
      <c r="L175" s="37"/>
      <c r="M175" s="37"/>
      <c r="N175" s="38"/>
      <c r="O175" s="17">
        <f t="shared" si="40"/>
        <v>0</v>
      </c>
      <c r="P175" s="35"/>
      <c r="Q175" s="35"/>
      <c r="R175" s="35"/>
      <c r="S175" s="35"/>
      <c r="T175" s="35"/>
      <c r="U175" s="17"/>
      <c r="V175" s="17"/>
      <c r="W175" s="17"/>
      <c r="X175" s="17">
        <f t="shared" si="41"/>
        <v>0</v>
      </c>
      <c r="Y175" s="19"/>
      <c r="Z175" s="22">
        <f>+(J175*D175)+(O175*E175)+(X175*'10 20 19 payroll'!$AI$7)+Y175</f>
        <v>0</v>
      </c>
      <c r="AA175" s="39" t="s">
        <v>120</v>
      </c>
      <c r="AB175" s="23"/>
      <c r="AC175" s="19"/>
      <c r="AD175" s="17">
        <f t="shared" si="42"/>
        <v>0</v>
      </c>
      <c r="AE175" s="19"/>
    </row>
    <row r="176" spans="1:35" x14ac:dyDescent="0.25">
      <c r="A176" s="49" t="s">
        <v>11</v>
      </c>
      <c r="B176" s="49" t="s">
        <v>146</v>
      </c>
      <c r="C176" s="49">
        <v>7</v>
      </c>
      <c r="D176" s="42">
        <v>34</v>
      </c>
      <c r="E176" s="31">
        <v>27</v>
      </c>
      <c r="F176" s="38"/>
      <c r="G176" s="38"/>
      <c r="H176" s="37"/>
      <c r="I176" s="37"/>
      <c r="J176" s="17">
        <f t="shared" si="39"/>
        <v>0</v>
      </c>
      <c r="K176" s="37"/>
      <c r="L176" s="37"/>
      <c r="M176" s="37"/>
      <c r="N176" s="37"/>
      <c r="O176" s="17">
        <f t="shared" si="40"/>
        <v>0</v>
      </c>
      <c r="P176" s="35"/>
      <c r="Q176" s="35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+(J176*D176)+(O176*E176)+(X176*'10 20 19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5">
      <c r="A177" s="49" t="s">
        <v>142</v>
      </c>
      <c r="B177" s="49" t="s">
        <v>271</v>
      </c>
      <c r="C177" s="49">
        <v>8</v>
      </c>
      <c r="D177" s="42">
        <v>29</v>
      </c>
      <c r="E177" s="31">
        <v>25</v>
      </c>
      <c r="F177" s="37"/>
      <c r="G177" s="37"/>
      <c r="H177" s="37"/>
      <c r="I177" s="37"/>
      <c r="J177" s="17">
        <f t="shared" si="39"/>
        <v>0</v>
      </c>
      <c r="K177" s="37"/>
      <c r="L177" s="37"/>
      <c r="M177" s="37"/>
      <c r="N177" s="37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+(J177*D177)+(O177*E177)+(X177*'10 20 19 payroll'!$AI$7)+Y177</f>
        <v>0</v>
      </c>
      <c r="AA177" s="39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5">
      <c r="A178" s="49" t="s">
        <v>140</v>
      </c>
      <c r="B178" s="49" t="s">
        <v>141</v>
      </c>
      <c r="C178" s="49">
        <v>8</v>
      </c>
      <c r="D178" s="42">
        <v>29</v>
      </c>
      <c r="E178" s="31">
        <v>25</v>
      </c>
      <c r="F178" s="32"/>
      <c r="G178" s="32"/>
      <c r="H178" s="32"/>
      <c r="I178" s="37"/>
      <c r="J178" s="17">
        <f t="shared" si="39"/>
        <v>0</v>
      </c>
      <c r="K178" s="37"/>
      <c r="L178" s="37"/>
      <c r="M178" s="37"/>
      <c r="N178" s="37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+(J178*D178)+(O178*E178)+(X178*'10 20 19 payroll'!$AI$7)+Y178</f>
        <v>0</v>
      </c>
      <c r="AA178" s="39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5">
      <c r="A179" s="49" t="s">
        <v>380</v>
      </c>
      <c r="B179" s="49" t="s">
        <v>381</v>
      </c>
      <c r="C179" s="49">
        <v>8</v>
      </c>
      <c r="D179" s="42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7"/>
      <c r="L179" s="37"/>
      <c r="M179" s="37"/>
      <c r="N179" s="37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+(J179*D179)+(O179*E179)+(X179*'10 20 19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5">
      <c r="A180" s="49" t="s">
        <v>215</v>
      </c>
      <c r="B180" s="49" t="s">
        <v>186</v>
      </c>
      <c r="C180" s="49">
        <v>8</v>
      </c>
      <c r="D180" s="42">
        <v>29</v>
      </c>
      <c r="E180" s="31">
        <v>25</v>
      </c>
      <c r="F180" s="37"/>
      <c r="G180" s="37"/>
      <c r="H180" s="37"/>
      <c r="I180" s="37"/>
      <c r="J180" s="17">
        <f t="shared" si="39"/>
        <v>0</v>
      </c>
      <c r="K180" s="37"/>
      <c r="L180" s="37"/>
      <c r="M180" s="37"/>
      <c r="N180" s="37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+(J180*D180)+(O180*E180)+(X180*'10 20 19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5">
      <c r="A181" s="49" t="s">
        <v>95</v>
      </c>
      <c r="B181" s="49" t="s">
        <v>186</v>
      </c>
      <c r="C181" s="49">
        <v>8</v>
      </c>
      <c r="D181" s="42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7"/>
      <c r="L181" s="37"/>
      <c r="M181" s="37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+(J181*D181)+(O181*E181)+(X181*'10 20 19 payroll'!$AI$7)+Y181</f>
        <v>0</v>
      </c>
      <c r="AA181" s="39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5">
      <c r="A182" s="49" t="s">
        <v>60</v>
      </c>
      <c r="B182" s="49" t="s">
        <v>61</v>
      </c>
      <c r="C182" s="49">
        <v>8</v>
      </c>
      <c r="D182" s="42">
        <v>29</v>
      </c>
      <c r="E182" s="31">
        <v>25</v>
      </c>
      <c r="F182" s="38"/>
      <c r="G182" s="38"/>
      <c r="H182" s="38"/>
      <c r="I182" s="37"/>
      <c r="J182" s="17">
        <f t="shared" ref="J182:J191" si="43">COUNT(F182:I182)</f>
        <v>0</v>
      </c>
      <c r="K182" s="37"/>
      <c r="L182" s="37"/>
      <c r="M182" s="37"/>
      <c r="N182" s="37"/>
      <c r="O182" s="17">
        <f t="shared" ref="O182:O191" si="44">COUNT(K182:N182)</f>
        <v>0</v>
      </c>
      <c r="P182" s="35"/>
      <c r="Q182" s="35"/>
      <c r="R182" s="35"/>
      <c r="S182" s="35"/>
      <c r="T182" s="35"/>
      <c r="U182" s="35"/>
      <c r="V182" s="17"/>
      <c r="W182" s="17"/>
      <c r="X182" s="17">
        <f t="shared" ref="X182:X191" si="45">COUNT(P182:W182)</f>
        <v>0</v>
      </c>
      <c r="Y182" s="19"/>
      <c r="Z182" s="22">
        <f>+(J182*D182)+(O182*E182)+(X182*'10 20 19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5">
      <c r="A183" s="32" t="s">
        <v>50</v>
      </c>
      <c r="B183" s="32" t="s">
        <v>149</v>
      </c>
      <c r="C183" s="32">
        <v>6</v>
      </c>
      <c r="D183" s="43">
        <v>40</v>
      </c>
      <c r="E183" s="31">
        <v>29</v>
      </c>
      <c r="F183" s="38"/>
      <c r="G183" s="37"/>
      <c r="H183" s="37"/>
      <c r="I183" s="37"/>
      <c r="J183" s="17">
        <f t="shared" si="43"/>
        <v>0</v>
      </c>
      <c r="K183" s="37"/>
      <c r="L183" s="37"/>
      <c r="M183" s="37"/>
      <c r="N183" s="37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+(J183*D183)+(O183*E183)+(X183*'10 20 19 payroll'!$AI$7)+Y183</f>
        <v>0</v>
      </c>
      <c r="AA183" s="39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5">
      <c r="A184" s="49" t="s">
        <v>435</v>
      </c>
      <c r="B184" s="49" t="s">
        <v>436</v>
      </c>
      <c r="C184" s="49">
        <v>8</v>
      </c>
      <c r="D184" s="42">
        <v>29</v>
      </c>
      <c r="E184" s="31">
        <v>25</v>
      </c>
      <c r="F184" s="32"/>
      <c r="G184" s="37"/>
      <c r="H184" s="37"/>
      <c r="I184" s="37"/>
      <c r="J184" s="17">
        <f t="shared" si="43"/>
        <v>0</v>
      </c>
      <c r="K184" s="32"/>
      <c r="L184" s="37"/>
      <c r="M184" s="37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+(J184*D184)+(O184*E184)+(X184*'10 20 19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5">
      <c r="A185" s="49" t="s">
        <v>23</v>
      </c>
      <c r="B185" s="49" t="s">
        <v>26</v>
      </c>
      <c r="C185" s="49">
        <v>8</v>
      </c>
      <c r="D185" s="42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7"/>
      <c r="M185" s="37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+(J185*D185)+(O185*E185)+(X185*'10 20 19 payroll'!$AI$7)+Y185</f>
        <v>0</v>
      </c>
      <c r="AA185" s="39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5">
      <c r="A186" s="32" t="s">
        <v>345</v>
      </c>
      <c r="B186" s="32" t="s">
        <v>346</v>
      </c>
      <c r="C186" s="32">
        <v>8</v>
      </c>
      <c r="D186" s="42">
        <v>29</v>
      </c>
      <c r="E186" s="31">
        <v>25</v>
      </c>
      <c r="F186" s="32"/>
      <c r="G186" s="37"/>
      <c r="H186" s="37"/>
      <c r="I186" s="37"/>
      <c r="J186" s="17">
        <f t="shared" si="43"/>
        <v>0</v>
      </c>
      <c r="K186" s="37"/>
      <c r="L186" s="37"/>
      <c r="M186" s="37"/>
      <c r="N186" s="37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+(J186*D186)+(O186*E186)+(X186*'10 20 19 payroll'!$AI$7)+Y186</f>
        <v>0</v>
      </c>
      <c r="AA186" s="39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5">
      <c r="A187" s="49" t="s">
        <v>191</v>
      </c>
      <c r="B187" s="49" t="s">
        <v>128</v>
      </c>
      <c r="C187" s="49">
        <v>8</v>
      </c>
      <c r="D187" s="42">
        <v>29</v>
      </c>
      <c r="E187" s="31">
        <v>25</v>
      </c>
      <c r="F187" s="32"/>
      <c r="G187" s="32"/>
      <c r="H187" s="32"/>
      <c r="I187" s="37"/>
      <c r="J187" s="17">
        <f t="shared" si="43"/>
        <v>0</v>
      </c>
      <c r="K187" s="37"/>
      <c r="L187" s="37"/>
      <c r="M187" s="37"/>
      <c r="N187" s="37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+(J187*D187)+(O187*E187)+(X187*'10 20 19 payroll'!$AI$7)+Y187</f>
        <v>0</v>
      </c>
      <c r="AA187" s="39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5">
      <c r="A188" s="49" t="s">
        <v>216</v>
      </c>
      <c r="B188" s="49" t="s">
        <v>445</v>
      </c>
      <c r="C188" s="49">
        <v>8</v>
      </c>
      <c r="D188" s="42">
        <v>29</v>
      </c>
      <c r="E188" s="31">
        <v>25</v>
      </c>
      <c r="F188" s="38"/>
      <c r="G188" s="37"/>
      <c r="H188" s="37"/>
      <c r="I188" s="37"/>
      <c r="J188" s="17">
        <f t="shared" si="43"/>
        <v>0</v>
      </c>
      <c r="K188" s="37"/>
      <c r="L188" s="37"/>
      <c r="M188" s="37"/>
      <c r="N188" s="37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+(J188*D188)+(O188*E188)+(X188*'10 20 19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5">
      <c r="A189" s="49" t="s">
        <v>24</v>
      </c>
      <c r="B189" s="49" t="s">
        <v>153</v>
      </c>
      <c r="C189" s="49">
        <v>8</v>
      </c>
      <c r="D189" s="42">
        <v>29</v>
      </c>
      <c r="E189" s="31">
        <v>25</v>
      </c>
      <c r="F189" s="38"/>
      <c r="G189" s="32"/>
      <c r="H189" s="37"/>
      <c r="I189" s="37"/>
      <c r="J189" s="17">
        <f t="shared" si="43"/>
        <v>0</v>
      </c>
      <c r="K189" s="37"/>
      <c r="L189" s="37"/>
      <c r="M189" s="37"/>
      <c r="N189" s="37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+(J189*D189)+(O189*E189)+(X189*'10 20 19 payroll'!$AI$7)+Y189</f>
        <v>0</v>
      </c>
      <c r="AA189" s="39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5">
      <c r="A190" s="49" t="s">
        <v>424</v>
      </c>
      <c r="B190" s="49" t="s">
        <v>153</v>
      </c>
      <c r="C190" s="49">
        <v>8</v>
      </c>
      <c r="D190" s="42">
        <v>29</v>
      </c>
      <c r="E190" s="31">
        <v>25</v>
      </c>
      <c r="F190" s="38"/>
      <c r="G190" s="32"/>
      <c r="H190" s="37"/>
      <c r="I190" s="37"/>
      <c r="J190" s="17">
        <f t="shared" si="43"/>
        <v>0</v>
      </c>
      <c r="K190" s="37"/>
      <c r="L190" s="37"/>
      <c r="M190" s="37"/>
      <c r="N190" s="37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+(J190*D190)+(O190*E190)+(X190*'10 20 19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5">
      <c r="A191" s="49" t="s">
        <v>24</v>
      </c>
      <c r="B191" s="49" t="s">
        <v>185</v>
      </c>
      <c r="C191" s="49">
        <v>6</v>
      </c>
      <c r="D191" s="42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7"/>
      <c r="L191" s="37"/>
      <c r="M191" s="37"/>
      <c r="N191" s="37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+(J191*D191)+(O191*E191)+(X191*'10 20 19 payroll'!$AI$7)+Y191</f>
        <v>0</v>
      </c>
      <c r="AA191" s="39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5">
      <c r="AD192" s="17">
        <f>+'10 20 19 payroll'!J87+'10 20 19 payroll'!O87</f>
        <v>0</v>
      </c>
      <c r="AE192" s="19"/>
      <c r="AF192" s="16"/>
      <c r="AG192" s="17"/>
    </row>
    <row r="193" spans="1:33" x14ac:dyDescent="0.25">
      <c r="A193" s="49" t="s">
        <v>125</v>
      </c>
      <c r="B193" s="49" t="s">
        <v>85</v>
      </c>
      <c r="C193" s="49">
        <v>6</v>
      </c>
      <c r="D193" s="42">
        <v>40</v>
      </c>
      <c r="E193" s="31">
        <v>29</v>
      </c>
      <c r="F193" s="38"/>
      <c r="G193" s="38"/>
      <c r="H193" s="38"/>
      <c r="I193" s="37"/>
      <c r="J193" s="17">
        <f t="shared" ref="J193:J200" si="47">COUNT(F193:I193)</f>
        <v>0</v>
      </c>
      <c r="K193" s="38"/>
      <c r="L193" s="37"/>
      <c r="M193" s="37"/>
      <c r="N193" s="38"/>
      <c r="O193" s="17">
        <f t="shared" ref="O193:O200" si="48">COUNT(K193:N193)</f>
        <v>0</v>
      </c>
      <c r="P193" s="35"/>
      <c r="Q193" s="35"/>
      <c r="R193" s="35"/>
      <c r="S193" s="35"/>
      <c r="T193" s="35"/>
      <c r="U193" s="35"/>
      <c r="V193" s="17"/>
      <c r="W193" s="17"/>
      <c r="X193" s="17">
        <f t="shared" ref="X193:X200" si="49">COUNT(P193:W193)</f>
        <v>0</v>
      </c>
      <c r="Y193" s="19"/>
      <c r="Z193" s="22">
        <f>+(J193*D193)+(O193*E193)+(X193*'10 20 19 payroll'!$AI$7)+Y193</f>
        <v>0</v>
      </c>
      <c r="AA193" s="39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3" x14ac:dyDescent="0.25">
      <c r="A194" s="49" t="s">
        <v>375</v>
      </c>
      <c r="B194" s="49" t="s">
        <v>376</v>
      </c>
      <c r="C194" s="49">
        <v>8</v>
      </c>
      <c r="D194" s="42">
        <v>29</v>
      </c>
      <c r="E194" s="31">
        <v>25</v>
      </c>
      <c r="F194" s="32"/>
      <c r="G194" s="37"/>
      <c r="H194" s="37"/>
      <c r="I194" s="37"/>
      <c r="J194" s="17">
        <f t="shared" si="47"/>
        <v>0</v>
      </c>
      <c r="K194" s="37"/>
      <c r="L194" s="37"/>
      <c r="M194" s="37"/>
      <c r="N194" s="37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+(J194*D194)+(O194*E194)+(X194*'10 20 19 payroll'!$AI$7)+Y194</f>
        <v>0</v>
      </c>
      <c r="AA194" s="39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3" x14ac:dyDescent="0.25">
      <c r="A195" s="32" t="s">
        <v>422</v>
      </c>
      <c r="B195" s="32" t="s">
        <v>235</v>
      </c>
      <c r="C195" s="32">
        <v>8</v>
      </c>
      <c r="D195" s="42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7"/>
      <c r="M195" s="37"/>
      <c r="N195" s="37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+(J195*D195)+(O195*E195)+(X195*'10 20 19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3" x14ac:dyDescent="0.25">
      <c r="A196" s="49" t="s">
        <v>176</v>
      </c>
      <c r="B196" s="49" t="s">
        <v>235</v>
      </c>
      <c r="C196" s="49">
        <v>6</v>
      </c>
      <c r="D196" s="42">
        <v>40</v>
      </c>
      <c r="E196" s="31">
        <v>29</v>
      </c>
      <c r="F196" s="32"/>
      <c r="G196" s="32"/>
      <c r="H196" s="32"/>
      <c r="I196" s="37"/>
      <c r="J196" s="17">
        <f t="shared" si="47"/>
        <v>0</v>
      </c>
      <c r="K196" s="32"/>
      <c r="L196" s="37"/>
      <c r="M196" s="37"/>
      <c r="N196" s="37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+(J196*D196)+(O196*E196)+(X196*'10 20 19 payroll'!$AI$7)+Y196</f>
        <v>0</v>
      </c>
      <c r="AA196" s="39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3" x14ac:dyDescent="0.25">
      <c r="A197" s="49" t="s">
        <v>56</v>
      </c>
      <c r="B197" s="49" t="s">
        <v>57</v>
      </c>
      <c r="C197" s="49">
        <v>6</v>
      </c>
      <c r="D197" s="42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7"/>
      <c r="L197" s="37"/>
      <c r="M197" s="37"/>
      <c r="N197" s="37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+(J197*D197)+(O197*E197)+(X197*'10 20 19 payroll'!$AI$7)+Y197</f>
        <v>0</v>
      </c>
      <c r="AA197" s="39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3" x14ac:dyDescent="0.25">
      <c r="A198" s="49" t="s">
        <v>11</v>
      </c>
      <c r="B198" s="49" t="s">
        <v>454</v>
      </c>
      <c r="C198" s="49">
        <v>8</v>
      </c>
      <c r="D198" s="42">
        <v>29</v>
      </c>
      <c r="E198" s="31">
        <v>25</v>
      </c>
      <c r="F198" s="37"/>
      <c r="G198" s="37"/>
      <c r="H198" s="37"/>
      <c r="I198" s="48"/>
      <c r="J198" s="17">
        <f t="shared" si="47"/>
        <v>0</v>
      </c>
      <c r="K198" s="37"/>
      <c r="L198" s="37"/>
      <c r="M198" s="37"/>
      <c r="N198" s="37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+(J198*D198)+(O198*E198)+(X198*'10 20 19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3" x14ac:dyDescent="0.25">
      <c r="A199" s="49" t="s">
        <v>193</v>
      </c>
      <c r="B199" s="49" t="s">
        <v>192</v>
      </c>
      <c r="C199" s="49">
        <v>6</v>
      </c>
      <c r="D199" s="42">
        <v>40</v>
      </c>
      <c r="E199" s="31">
        <v>29</v>
      </c>
      <c r="F199" s="38"/>
      <c r="G199" s="32"/>
      <c r="H199" s="37"/>
      <c r="I199" s="48"/>
      <c r="J199" s="17">
        <f t="shared" si="47"/>
        <v>0</v>
      </c>
      <c r="K199" s="37"/>
      <c r="L199" s="37"/>
      <c r="M199" s="37"/>
      <c r="N199" s="37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+(J199*D199)+(O199*E199)+(X199*'10 20 19 payroll'!$AI$7)+Y199</f>
        <v>0</v>
      </c>
      <c r="AA199" s="39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3" x14ac:dyDescent="0.25">
      <c r="A200" s="49" t="s">
        <v>53</v>
      </c>
      <c r="B200" s="49" t="s">
        <v>192</v>
      </c>
      <c r="C200" s="49">
        <v>6</v>
      </c>
      <c r="D200" s="42">
        <v>40</v>
      </c>
      <c r="E200" s="31">
        <v>29</v>
      </c>
      <c r="F200" s="38"/>
      <c r="G200" s="32"/>
      <c r="H200" s="37"/>
      <c r="I200" s="48"/>
      <c r="J200" s="17">
        <f t="shared" si="47"/>
        <v>0</v>
      </c>
      <c r="K200" s="37"/>
      <c r="L200" s="37"/>
      <c r="M200" s="37"/>
      <c r="N200" s="37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+(J200*D200)+(O200*E200)+(X200*'10 20 19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10 20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2019-10-24T16:46:04Z</dcterms:modified>
</cp:coreProperties>
</file>